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-file\0440子育て支援課\0005_保育_\11_利用者支援事業に関すること\1_さつませんだいこそだてサポートネットに関すること\R6\1_子育て支援カレンダー\9_12月\"/>
    </mc:Choice>
  </mc:AlternateContent>
  <xr:revisionPtr revIDLastSave="0" documentId="13_ncr:1_{8AD4D82A-2F9C-4062-848B-83BB20A98A23}" xr6:coauthVersionLast="47" xr6:coauthVersionMax="47" xr10:uidLastSave="{00000000-0000-0000-0000-000000000000}"/>
  <bookViews>
    <workbookView xWindow="-60" yWindow="-60" windowWidth="20610" windowHeight="11640" tabRatio="701" xr2:uid="{00000000-000D-0000-FFFF-FFFF00000000}"/>
  </bookViews>
  <sheets>
    <sheet name="原本" sheetId="9" r:id="rId1"/>
    <sheet name="支援センター以外 " sheetId="33" r:id="rId2"/>
    <sheet name="おいでおいで" sheetId="10" r:id="rId3"/>
    <sheet name="すくすくランド" sheetId="11" r:id="rId4"/>
    <sheet name="スマイリィ" sheetId="12" r:id="rId5"/>
    <sheet name="すわっこ" sheetId="16" r:id="rId6"/>
    <sheet name="てとて" sheetId="17" r:id="rId7"/>
    <sheet name="ぱぴぃら" sheetId="13" r:id="rId8"/>
    <sheet name="ぽけっと" sheetId="18" r:id="rId9"/>
    <sheet name="ほっとランド" sheetId="15" r:id="rId10"/>
    <sheet name="せせらぎ" sheetId="19" r:id="rId11"/>
    <sheet name="中央公民館" sheetId="34" r:id="rId12"/>
    <sheet name="センノオト" sheetId="36" r:id="rId13"/>
    <sheet name="五十音順   " sheetId="23" r:id="rId14"/>
    <sheet name="注意点" sheetId="35" r:id="rId15"/>
  </sheets>
  <definedNames>
    <definedName name="_xlnm.Print_Area" localSheetId="2">おいでおいで!$A$1:$J$33</definedName>
    <definedName name="_xlnm.Print_Area" localSheetId="3">すくすくランド!$A$1:$J$33</definedName>
    <definedName name="_xlnm.Print_Area" localSheetId="4">スマイリィ!$A$1:$J$33</definedName>
    <definedName name="_xlnm.Print_Area" localSheetId="5">すわっこ!$A$1:$J$33</definedName>
    <definedName name="_xlnm.Print_Area" localSheetId="10">せせらぎ!$A$1:$J$33</definedName>
    <definedName name="_xlnm.Print_Area" localSheetId="12">センノオト!$A$1:$J$33</definedName>
    <definedName name="_xlnm.Print_Area" localSheetId="6">てとて!$A$1:$J$33</definedName>
    <definedName name="_xlnm.Print_Area" localSheetId="7">ぱぴぃら!$A$1:$J$33</definedName>
    <definedName name="_xlnm.Print_Area" localSheetId="8">ぽけっと!$A$1:$J$33</definedName>
    <definedName name="_xlnm.Print_Area" localSheetId="9">ほっとランド!$A$1:$J$33</definedName>
    <definedName name="_xlnm.Print_Area" localSheetId="0">原本!$A$1:$CE$77</definedName>
    <definedName name="_xlnm.Print_Area" localSheetId="13">'五十音順   '!$A$1:$D$26</definedName>
    <definedName name="_xlnm.Print_Area" localSheetId="1">'支援センター以外 '!$A$1:$AH$42</definedName>
    <definedName name="_xlnm.Print_Area" localSheetId="11">中央公民館!$A$1:$J$33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39" i="33" l="1"/>
  <c r="K33" i="36"/>
  <c r="K32" i="36"/>
  <c r="K31" i="36"/>
  <c r="K30" i="36"/>
  <c r="K29" i="36"/>
  <c r="K28" i="36"/>
  <c r="K27" i="36"/>
  <c r="K26" i="36"/>
  <c r="K25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K3" i="36"/>
  <c r="AI3" i="33"/>
  <c r="AI4" i="33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K3" i="34"/>
  <c r="AH3" i="9"/>
  <c r="AM8" i="9" s="1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" i="10"/>
  <c r="AI5" i="33"/>
  <c r="AI6" i="33"/>
  <c r="AI7" i="33"/>
  <c r="AI8" i="33"/>
  <c r="AI9" i="33"/>
  <c r="AI10" i="33"/>
  <c r="AI11" i="33"/>
  <c r="AI12" i="33"/>
  <c r="AI13" i="33"/>
  <c r="AI14" i="33"/>
  <c r="AI15" i="33"/>
  <c r="AI16" i="33"/>
  <c r="AI17" i="33"/>
  <c r="AI18" i="33"/>
  <c r="AI19" i="33"/>
  <c r="AI20" i="33"/>
  <c r="AI21" i="33"/>
  <c r="AI22" i="33"/>
  <c r="AI23" i="33"/>
  <c r="AI24" i="33"/>
  <c r="AI25" i="33"/>
  <c r="AI27" i="33"/>
  <c r="AI28" i="33"/>
  <c r="AI29" i="33"/>
  <c r="AI30" i="33"/>
  <c r="AI31" i="33"/>
  <c r="AI32" i="33"/>
  <c r="AI33" i="33"/>
  <c r="AI34" i="33"/>
  <c r="AI35" i="33"/>
  <c r="AI36" i="33"/>
  <c r="AI37" i="33"/>
  <c r="AI38" i="33"/>
  <c r="AI40" i="33"/>
  <c r="AI41" i="33"/>
  <c r="AI42" i="33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3" i="15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" i="12"/>
  <c r="K3" i="16"/>
  <c r="K3" i="17"/>
  <c r="K3" i="13"/>
  <c r="K3" i="18"/>
  <c r="K3" i="19"/>
  <c r="K3" i="11"/>
  <c r="AP4" i="9" l="1"/>
  <c r="AO4" i="9"/>
  <c r="AN4" i="9"/>
  <c r="AM4" i="9"/>
  <c r="AJ10" i="9"/>
  <c r="AP9" i="9"/>
  <c r="AJ4" i="9"/>
  <c r="AO3" i="9"/>
  <c r="AM3" i="9"/>
  <c r="AP8" i="9"/>
  <c r="AJ5" i="9"/>
  <c r="AN11" i="9"/>
  <c r="AL11" i="9"/>
  <c r="AO7" i="9"/>
  <c r="AK5" i="9"/>
  <c r="AN10" i="9"/>
  <c r="AM10" i="9"/>
  <c r="AL10" i="9"/>
  <c r="AK10" i="9"/>
  <c r="AO9" i="9"/>
  <c r="AN6" i="9"/>
  <c r="AM6" i="9"/>
  <c r="AL7" i="9"/>
  <c r="AN3" i="9"/>
  <c r="AL3" i="9"/>
  <c r="AO8" i="9"/>
  <c r="AM11" i="9"/>
  <c r="AP10" i="9"/>
  <c r="AN7" i="9"/>
  <c r="AM9" i="9"/>
  <c r="AL9" i="9"/>
  <c r="AK9" i="9"/>
  <c r="AJ9" i="9"/>
  <c r="AN8" i="9"/>
  <c r="AM5" i="9"/>
  <c r="AL5" i="9"/>
  <c r="AN9" i="9"/>
  <c r="AL8" i="9"/>
  <c r="AK8" i="9"/>
  <c r="AJ8" i="9"/>
  <c r="AP7" i="9"/>
  <c r="AM7" i="9"/>
  <c r="AL4" i="9"/>
  <c r="AK4" i="9"/>
  <c r="AO10" i="9"/>
  <c r="AK7" i="9"/>
  <c r="AJ7" i="9"/>
  <c r="AP6" i="9"/>
  <c r="AO6" i="9"/>
  <c r="AL6" i="9"/>
  <c r="AK3" i="9"/>
  <c r="AJ3" i="9"/>
  <c r="AP11" i="9"/>
  <c r="AJ6" i="9"/>
  <c r="AP5" i="9"/>
  <c r="AO5" i="9"/>
  <c r="AN5" i="9"/>
  <c r="AK11" i="9"/>
  <c r="AJ11" i="9"/>
  <c r="AP3" i="9"/>
  <c r="AO11" i="9"/>
  <c r="AK6" i="9"/>
  <c r="AH15" i="9"/>
  <c r="AK19" i="9" l="1"/>
  <c r="AJ15" i="9"/>
  <c r="AN22" i="9"/>
  <c r="AK22" i="9"/>
  <c r="AN17" i="9"/>
  <c r="AM23" i="9"/>
  <c r="AM16" i="9"/>
  <c r="AJ18" i="9"/>
  <c r="AJ16" i="9"/>
  <c r="AK16" i="9"/>
  <c r="AK18" i="9"/>
  <c r="AL23" i="9"/>
  <c r="AM15" i="9"/>
  <c r="AJ17" i="9"/>
  <c r="AN15" i="9"/>
  <c r="AP16" i="9"/>
  <c r="AK17" i="9"/>
  <c r="AL17" i="9"/>
  <c r="AP23" i="9"/>
  <c r="AP15" i="9"/>
  <c r="AN16" i="9"/>
  <c r="AL19" i="9"/>
  <c r="AO16" i="9"/>
  <c r="AH27" i="9"/>
  <c r="AO15" i="9"/>
  <c r="AL18" i="9"/>
  <c r="AM18" i="9"/>
  <c r="AO19" i="9"/>
  <c r="AM20" i="9"/>
  <c r="AO17" i="9"/>
  <c r="AN21" i="9"/>
  <c r="AP17" i="9"/>
  <c r="AN23" i="9"/>
  <c r="AM19" i="9"/>
  <c r="AN19" i="9"/>
  <c r="AL15" i="9"/>
  <c r="AO22" i="9"/>
  <c r="AP18" i="9"/>
  <c r="AK15" i="9"/>
  <c r="AJ19" i="9"/>
  <c r="AL20" i="9"/>
  <c r="AN20" i="9"/>
  <c r="AO20" i="9"/>
  <c r="AO18" i="9"/>
  <c r="AM17" i="9"/>
  <c r="AJ20" i="9"/>
  <c r="AL16" i="9"/>
  <c r="AK20" i="9"/>
  <c r="AO23" i="9"/>
  <c r="AO21" i="9"/>
  <c r="AP21" i="9"/>
  <c r="AP19" i="9"/>
  <c r="AP20" i="9"/>
  <c r="AK21" i="9"/>
  <c r="AN18" i="9"/>
  <c r="AL21" i="9"/>
  <c r="AJ22" i="9"/>
  <c r="AM22" i="9"/>
  <c r="AP22" i="9"/>
  <c r="AJ23" i="9"/>
  <c r="AK23" i="9"/>
  <c r="AM21" i="9"/>
  <c r="AL22" i="9"/>
  <c r="AJ21" i="9"/>
  <c r="AO36" i="9" l="1"/>
  <c r="AK35" i="9"/>
  <c r="AM33" i="9"/>
  <c r="AJ32" i="9"/>
  <c r="AN30" i="9"/>
  <c r="AP28" i="9"/>
  <c r="AM27" i="9"/>
  <c r="AO33" i="9"/>
  <c r="AP33" i="9"/>
  <c r="AN36" i="9"/>
  <c r="AH44" i="9"/>
  <c r="AO34" i="9"/>
  <c r="AL33" i="9"/>
  <c r="AP31" i="9"/>
  <c r="AK30" i="9"/>
  <c r="AO28" i="9"/>
  <c r="AL27" i="9"/>
  <c r="AP34" i="9"/>
  <c r="AJ36" i="9"/>
  <c r="AN34" i="9"/>
  <c r="AK33" i="9"/>
  <c r="AO31" i="9"/>
  <c r="AJ30" i="9"/>
  <c r="AN28" i="9"/>
  <c r="AK27" i="9"/>
  <c r="AJ27" i="9"/>
  <c r="AM36" i="9"/>
  <c r="AP35" i="9"/>
  <c r="AM34" i="9"/>
  <c r="AJ33" i="9"/>
  <c r="AL31" i="9"/>
  <c r="AP29" i="9"/>
  <c r="AM28" i="9"/>
  <c r="AJ28" i="9"/>
  <c r="AK28" i="9"/>
  <c r="AJ35" i="9"/>
  <c r="AO35" i="9"/>
  <c r="AL34" i="9"/>
  <c r="AP32" i="9"/>
  <c r="AK31" i="9"/>
  <c r="AO29" i="9"/>
  <c r="AL28" i="9"/>
  <c r="AK29" i="9"/>
  <c r="AL29" i="9"/>
  <c r="AN35" i="9"/>
  <c r="AK34" i="9"/>
  <c r="AM32" i="9"/>
  <c r="AJ31" i="9"/>
  <c r="AN29" i="9"/>
  <c r="AP27" i="9"/>
  <c r="AL30" i="9"/>
  <c r="AM30" i="9"/>
  <c r="AM35" i="9"/>
  <c r="AJ34" i="9"/>
  <c r="AL32" i="9"/>
  <c r="AP30" i="9"/>
  <c r="AM29" i="9"/>
  <c r="AO27" i="9"/>
  <c r="AM31" i="9"/>
  <c r="AN31" i="9"/>
  <c r="AL35" i="9"/>
  <c r="AN32" i="9"/>
  <c r="AN33" i="9"/>
  <c r="AO32" i="9"/>
  <c r="AK32" i="9"/>
  <c r="AO30" i="9"/>
  <c r="AN27" i="9"/>
  <c r="AJ29" i="9"/>
  <c r="AL46" i="9" l="1"/>
  <c r="AL45" i="9"/>
  <c r="AL44" i="9"/>
  <c r="AM48" i="9"/>
  <c r="AM52" i="9"/>
  <c r="AM51" i="9"/>
  <c r="AM50" i="9"/>
  <c r="AM49" i="9"/>
  <c r="AM47" i="9"/>
  <c r="AM46" i="9"/>
  <c r="AM45" i="9"/>
  <c r="AM44" i="9"/>
  <c r="AL47" i="9"/>
  <c r="AN52" i="9"/>
  <c r="AN51" i="9"/>
  <c r="AN50" i="9"/>
  <c r="AP52" i="9"/>
  <c r="AN48" i="9"/>
  <c r="AN47" i="9"/>
  <c r="AN46" i="9"/>
  <c r="AN45" i="9"/>
  <c r="AN44" i="9"/>
  <c r="AK46" i="9"/>
  <c r="AO52" i="9"/>
  <c r="AO51" i="9"/>
  <c r="AO49" i="9"/>
  <c r="AO48" i="9"/>
  <c r="AO47" i="9"/>
  <c r="AO46" i="9"/>
  <c r="AO45" i="9"/>
  <c r="AO44" i="9"/>
  <c r="AJ45" i="9"/>
  <c r="AP50" i="9"/>
  <c r="AP49" i="9"/>
  <c r="AP48" i="9"/>
  <c r="AP47" i="9"/>
  <c r="AP46" i="9"/>
  <c r="AP45" i="9"/>
  <c r="AP44" i="9"/>
  <c r="AO50" i="9"/>
  <c r="AJ52" i="9"/>
  <c r="AJ51" i="9"/>
  <c r="AJ50" i="9"/>
  <c r="AJ49" i="9"/>
  <c r="AJ48" i="9"/>
  <c r="AJ47" i="9"/>
  <c r="AJ46" i="9"/>
  <c r="AJ44" i="9"/>
  <c r="AP51" i="9"/>
  <c r="AK52" i="9"/>
  <c r="AK51" i="9"/>
  <c r="AK50" i="9"/>
  <c r="AK49" i="9"/>
  <c r="AK48" i="9"/>
  <c r="AK47" i="9"/>
  <c r="AH56" i="9"/>
  <c r="AL48" i="9"/>
  <c r="AK45" i="9"/>
  <c r="AK44" i="9"/>
  <c r="AN49" i="9"/>
  <c r="AL52" i="9"/>
  <c r="AL50" i="9"/>
  <c r="AL49" i="9"/>
  <c r="AL51" i="9"/>
  <c r="AO56" i="9" l="1"/>
  <c r="AP64" i="9"/>
  <c r="AJ56" i="9"/>
  <c r="AL57" i="9"/>
  <c r="AK63" i="9"/>
  <c r="AN57" i="9"/>
  <c r="AN56" i="9"/>
  <c r="AP57" i="9"/>
  <c r="AK59" i="9"/>
  <c r="AJ57" i="9"/>
  <c r="AK57" i="9"/>
  <c r="AJ63" i="9"/>
  <c r="AL64" i="9"/>
  <c r="AO58" i="9"/>
  <c r="AO57" i="9"/>
  <c r="AJ59" i="9"/>
  <c r="AL60" i="9"/>
  <c r="AK58" i="9"/>
  <c r="AL58" i="9"/>
  <c r="AL56" i="9"/>
  <c r="AK56" i="9"/>
  <c r="AP59" i="9"/>
  <c r="AP58" i="9"/>
  <c r="AK60" i="9"/>
  <c r="AM61" i="9"/>
  <c r="AL59" i="9"/>
  <c r="AM59" i="9"/>
  <c r="AM57" i="9"/>
  <c r="AM58" i="9"/>
  <c r="AJ61" i="9"/>
  <c r="AJ60" i="9"/>
  <c r="AL61" i="9"/>
  <c r="AN62" i="9"/>
  <c r="AM60" i="9"/>
  <c r="AN60" i="9"/>
  <c r="AN58" i="9"/>
  <c r="AN59" i="9"/>
  <c r="AK62" i="9"/>
  <c r="AK61" i="9"/>
  <c r="AN63" i="9"/>
  <c r="AO63" i="9"/>
  <c r="AH68" i="9"/>
  <c r="AN61" i="9"/>
  <c r="AO61" i="9"/>
  <c r="AO59" i="9"/>
  <c r="AO60" i="9"/>
  <c r="AL63" i="9"/>
  <c r="AL62" i="9"/>
  <c r="AO64" i="9"/>
  <c r="AO62" i="9"/>
  <c r="AP62" i="9"/>
  <c r="AP60" i="9"/>
  <c r="AK64" i="9"/>
  <c r="AM64" i="9"/>
  <c r="AM63" i="9"/>
  <c r="AP56" i="9"/>
  <c r="AJ58" i="9"/>
  <c r="AM62" i="9"/>
  <c r="AP63" i="9"/>
  <c r="AJ64" i="9"/>
  <c r="AJ62" i="9"/>
  <c r="AP61" i="9"/>
  <c r="AM56" i="9"/>
  <c r="AN64" i="9"/>
  <c r="AJ68" i="9" l="1"/>
  <c r="AJ70" i="9"/>
  <c r="AJ71" i="9"/>
  <c r="AJ72" i="9"/>
  <c r="AK74" i="9"/>
  <c r="AP73" i="9"/>
  <c r="AM71" i="9"/>
  <c r="AK68" i="9"/>
  <c r="AP69" i="9"/>
  <c r="AP70" i="9"/>
  <c r="AP71" i="9"/>
  <c r="AP72" i="9"/>
  <c r="AJ73" i="9"/>
  <c r="AP74" i="9"/>
  <c r="AK69" i="9"/>
  <c r="AL68" i="9"/>
  <c r="AO69" i="9"/>
  <c r="AO70" i="9"/>
  <c r="AO71" i="9"/>
  <c r="AO73" i="9"/>
  <c r="AO74" i="9"/>
  <c r="AL70" i="9"/>
  <c r="AM68" i="9"/>
  <c r="AN69" i="9"/>
  <c r="AN70" i="9"/>
  <c r="AO72" i="9"/>
  <c r="AM72" i="9"/>
  <c r="AN73" i="9"/>
  <c r="AN74" i="9"/>
  <c r="AN68" i="9"/>
  <c r="AM69" i="9"/>
  <c r="AN71" i="9"/>
  <c r="AL71" i="9"/>
  <c r="AM73" i="9"/>
  <c r="AM74" i="9"/>
  <c r="AN72" i="9"/>
  <c r="AO68" i="9"/>
  <c r="AM70" i="9"/>
  <c r="AP68" i="9"/>
  <c r="AK70" i="9"/>
  <c r="AL72" i="9"/>
  <c r="AL73" i="9"/>
  <c r="AL74" i="9"/>
  <c r="AJ74" i="9"/>
  <c r="AL69" i="9"/>
  <c r="AR2" i="9"/>
  <c r="AR3" i="9" s="1"/>
  <c r="AJ69" i="9"/>
  <c r="AK71" i="9"/>
  <c r="AK72" i="9"/>
  <c r="AK73" i="9"/>
  <c r="AZ9" i="9" l="1"/>
  <c r="AV4" i="9"/>
  <c r="AZ3" i="9"/>
  <c r="AT5" i="9"/>
  <c r="AY6" i="9"/>
  <c r="AU11" i="9"/>
  <c r="AW11" i="9"/>
  <c r="AZ8" i="9"/>
  <c r="AU3" i="9"/>
  <c r="AU10" i="9"/>
  <c r="AY3" i="9"/>
  <c r="AT10" i="9"/>
  <c r="AY5" i="9"/>
  <c r="AX3" i="9"/>
  <c r="AR15" i="9"/>
  <c r="AZ7" i="9"/>
  <c r="AY11" i="9"/>
  <c r="AX7" i="9"/>
  <c r="AX11" i="9"/>
  <c r="AV7" i="9"/>
  <c r="AU8" i="9"/>
  <c r="AX8" i="9"/>
  <c r="AZ6" i="9"/>
  <c r="AT11" i="9"/>
  <c r="AX10" i="9"/>
  <c r="AY4" i="9"/>
  <c r="AY8" i="9"/>
  <c r="AW4" i="9"/>
  <c r="AT3" i="9"/>
  <c r="AV3" i="9"/>
  <c r="AZ5" i="9"/>
  <c r="AW9" i="9"/>
  <c r="AU9" i="9"/>
  <c r="AV10" i="9"/>
  <c r="AU6" i="9"/>
  <c r="AU7" i="9"/>
  <c r="AV5" i="9"/>
  <c r="AY10" i="9"/>
  <c r="AZ4" i="9"/>
  <c r="AV8" i="9"/>
  <c r="AY7" i="9"/>
  <c r="AT9" i="9"/>
  <c r="AW3" i="9"/>
  <c r="AV9" i="9"/>
  <c r="AU4" i="9"/>
  <c r="AX5" i="9"/>
  <c r="AZ11" i="9"/>
  <c r="AT7" i="9"/>
  <c r="AX6" i="9"/>
  <c r="AW7" i="9"/>
  <c r="AW10" i="9"/>
  <c r="AW6" i="9"/>
  <c r="AV11" i="9"/>
  <c r="AT8" i="9"/>
  <c r="AW8" i="9"/>
  <c r="AT6" i="9"/>
  <c r="AZ10" i="9"/>
  <c r="AX4" i="9"/>
  <c r="AW5" i="9"/>
  <c r="AX9" i="9"/>
  <c r="AU5" i="9"/>
  <c r="AY9" i="9"/>
  <c r="AV6" i="9"/>
  <c r="AT4" i="9"/>
  <c r="AT16" i="9" l="1"/>
  <c r="AX16" i="9"/>
  <c r="AY19" i="9"/>
  <c r="AU15" i="9"/>
  <c r="AT23" i="9"/>
  <c r="AW20" i="9"/>
  <c r="AZ18" i="9"/>
  <c r="AY16" i="9"/>
  <c r="AX17" i="9"/>
  <c r="AT19" i="9"/>
  <c r="AU20" i="9"/>
  <c r="AV16" i="9"/>
  <c r="AW15" i="9"/>
  <c r="AY22" i="9"/>
  <c r="AV19" i="9"/>
  <c r="AZ15" i="9"/>
  <c r="AT18" i="9"/>
  <c r="AV23" i="9"/>
  <c r="AY21" i="9"/>
  <c r="AZ17" i="9"/>
  <c r="AU17" i="9"/>
  <c r="AU23" i="9"/>
  <c r="AZ20" i="9"/>
  <c r="AW17" i="9"/>
  <c r="AX19" i="9"/>
  <c r="AU19" i="9"/>
  <c r="AW22" i="9"/>
  <c r="AV18" i="9"/>
  <c r="AY18" i="9"/>
  <c r="AT21" i="9"/>
  <c r="AV21" i="9"/>
  <c r="AW19" i="9"/>
  <c r="AT20" i="9"/>
  <c r="AT15" i="9"/>
  <c r="AX20" i="9"/>
  <c r="AZ19" i="9"/>
  <c r="AY20" i="9"/>
  <c r="AX15" i="9"/>
  <c r="AT22" i="9"/>
  <c r="AW21" i="9"/>
  <c r="AX21" i="9"/>
  <c r="AU16" i="9"/>
  <c r="AZ22" i="9"/>
  <c r="AV20" i="9"/>
  <c r="AV15" i="9"/>
  <c r="AY15" i="9"/>
  <c r="AX23" i="9"/>
  <c r="AU22" i="9"/>
  <c r="AU21" i="9"/>
  <c r="AT17" i="9"/>
  <c r="AW23" i="9"/>
  <c r="AX18" i="9"/>
  <c r="AZ21" i="9"/>
  <c r="AY23" i="9"/>
  <c r="AX22" i="9"/>
  <c r="AR27" i="9"/>
  <c r="AV22" i="9"/>
  <c r="AW16" i="9"/>
  <c r="AY17" i="9"/>
  <c r="AZ16" i="9"/>
  <c r="AU18" i="9"/>
  <c r="AW18" i="9"/>
  <c r="AZ23" i="9"/>
  <c r="AV17" i="9"/>
  <c r="AT37" i="9" l="1"/>
  <c r="AT36" i="9"/>
  <c r="AW36" i="9"/>
  <c r="AX27" i="9"/>
  <c r="AZ36" i="9"/>
  <c r="AX31" i="9"/>
  <c r="AW34" i="9"/>
  <c r="AT34" i="9"/>
  <c r="AW30" i="9"/>
  <c r="AY28" i="9"/>
  <c r="AX36" i="9"/>
  <c r="AZ33" i="9"/>
  <c r="AW33" i="9"/>
  <c r="AV30" i="9"/>
  <c r="AV32" i="9"/>
  <c r="AY31" i="9"/>
  <c r="AW27" i="9"/>
  <c r="AV36" i="9"/>
  <c r="AV34" i="9"/>
  <c r="AY32" i="9"/>
  <c r="AX32" i="9"/>
  <c r="AU29" i="9"/>
  <c r="AT30" i="9"/>
  <c r="AX29" i="9"/>
  <c r="AU33" i="9"/>
  <c r="AW31" i="9"/>
  <c r="AU30" i="9"/>
  <c r="AT28" i="9"/>
  <c r="AY27" i="9"/>
  <c r="AU27" i="9"/>
  <c r="AY36" i="9"/>
  <c r="AU36" i="9"/>
  <c r="AY37" i="9"/>
  <c r="AT32" i="9"/>
  <c r="AX30" i="9"/>
  <c r="AZ27" i="9"/>
  <c r="AY34" i="9"/>
  <c r="AX34" i="9"/>
  <c r="AT31" i="9"/>
  <c r="AX33" i="9"/>
  <c r="AV28" i="9"/>
  <c r="AX37" i="9"/>
  <c r="AZ30" i="9"/>
  <c r="AV29" i="9"/>
  <c r="AZ34" i="9"/>
  <c r="AV31" i="9"/>
  <c r="AU32" i="9"/>
  <c r="AT33" i="9"/>
  <c r="AU31" i="9"/>
  <c r="AY33" i="9"/>
  <c r="AZ31" i="9"/>
  <c r="AW32" i="9"/>
  <c r="AZ28" i="9"/>
  <c r="AT29" i="9"/>
  <c r="AV33" i="9"/>
  <c r="AV27" i="9"/>
  <c r="AY30" i="9"/>
  <c r="AW37" i="9"/>
  <c r="AY29" i="9"/>
  <c r="AW29" i="9"/>
  <c r="AZ29" i="9"/>
  <c r="AU28" i="9"/>
  <c r="AX28" i="9"/>
  <c r="AW28" i="9"/>
  <c r="AU34" i="9"/>
  <c r="AT27" i="9"/>
  <c r="AZ32" i="9"/>
  <c r="AR44" i="9"/>
  <c r="AX51" i="9" l="1"/>
  <c r="AT51" i="9"/>
  <c r="AV50" i="9"/>
  <c r="AZ49" i="9"/>
  <c r="AU46" i="9"/>
  <c r="AT44" i="9"/>
  <c r="AU47" i="9"/>
  <c r="AU51" i="9"/>
  <c r="AY47" i="9"/>
  <c r="AX52" i="9"/>
  <c r="AT48" i="9"/>
  <c r="AW47" i="9"/>
  <c r="AZ50" i="9"/>
  <c r="AW49" i="9"/>
  <c r="AW51" i="9"/>
  <c r="AW46" i="9"/>
  <c r="AW50" i="9"/>
  <c r="AT50" i="9"/>
  <c r="AZ46" i="9"/>
  <c r="AY45" i="9"/>
  <c r="AX48" i="9"/>
  <c r="AV47" i="9"/>
  <c r="AY44" i="9"/>
  <c r="AV52" i="9"/>
  <c r="AX45" i="9"/>
  <c r="AW44" i="9"/>
  <c r="AT52" i="9"/>
  <c r="AT45" i="9"/>
  <c r="AV51" i="9"/>
  <c r="AZ52" i="9"/>
  <c r="AX44" i="9"/>
  <c r="AU52" i="9"/>
  <c r="AY49" i="9"/>
  <c r="AY46" i="9"/>
  <c r="AT49" i="9"/>
  <c r="AV48" i="9"/>
  <c r="AR56" i="9"/>
  <c r="AY48" i="9"/>
  <c r="AW48" i="9"/>
  <c r="AY51" i="9"/>
  <c r="AZ48" i="9"/>
  <c r="AT46" i="9"/>
  <c r="AX46" i="9"/>
  <c r="AX47" i="9"/>
  <c r="AX49" i="9"/>
  <c r="AV44" i="9"/>
  <c r="AY52" i="9"/>
  <c r="AW52" i="9"/>
  <c r="AU44" i="9"/>
  <c r="AU45" i="9"/>
  <c r="AV49" i="9"/>
  <c r="AU50" i="9"/>
  <c r="AZ45" i="9"/>
  <c r="AU49" i="9"/>
  <c r="AW45" i="9"/>
  <c r="AV45" i="9"/>
  <c r="AU48" i="9"/>
  <c r="AV46" i="9"/>
  <c r="AZ44" i="9"/>
  <c r="AX50" i="9"/>
  <c r="AZ47" i="9"/>
  <c r="AY50" i="9"/>
  <c r="AZ51" i="9"/>
  <c r="AT47" i="9"/>
  <c r="AY64" i="9" l="1"/>
  <c r="AV64" i="9"/>
  <c r="AZ62" i="9"/>
  <c r="AW59" i="9"/>
  <c r="AZ63" i="9"/>
  <c r="AX62" i="9"/>
  <c r="AT62" i="9"/>
  <c r="AV58" i="9"/>
  <c r="AV57" i="9"/>
  <c r="AV59" i="9"/>
  <c r="AT59" i="9"/>
  <c r="AV56" i="9"/>
  <c r="AU56" i="9"/>
  <c r="AX61" i="9"/>
  <c r="AT61" i="9"/>
  <c r="AZ59" i="9"/>
  <c r="AR68" i="9"/>
  <c r="AZ57" i="9"/>
  <c r="AW60" i="9"/>
  <c r="AT64" i="9"/>
  <c r="AU59" i="9"/>
  <c r="AY58" i="9"/>
  <c r="AY62" i="9"/>
  <c r="AY56" i="9"/>
  <c r="AT56" i="9"/>
  <c r="AY61" i="9"/>
  <c r="AZ56" i="9"/>
  <c r="AX56" i="9"/>
  <c r="AX60" i="9"/>
  <c r="AW64" i="9"/>
  <c r="AU63" i="9"/>
  <c r="AU64" i="9"/>
  <c r="AX59" i="9"/>
  <c r="AX63" i="9"/>
  <c r="AW62" i="9"/>
  <c r="AU58" i="9"/>
  <c r="AZ64" i="9"/>
  <c r="AZ60" i="9"/>
  <c r="AT63" i="9"/>
  <c r="AU57" i="9"/>
  <c r="AU61" i="9"/>
  <c r="AT58" i="9"/>
  <c r="AV60" i="9"/>
  <c r="AV61" i="9"/>
  <c r="AW58" i="9"/>
  <c r="AY60" i="9"/>
  <c r="AT57" i="9"/>
  <c r="AW56" i="9"/>
  <c r="AY57" i="9"/>
  <c r="AU62" i="9"/>
  <c r="AX58" i="9"/>
  <c r="AW57" i="9"/>
  <c r="AW61" i="9"/>
  <c r="AW63" i="9"/>
  <c r="AZ58" i="9"/>
  <c r="AY59" i="9"/>
  <c r="AV62" i="9"/>
  <c r="AT60" i="9"/>
  <c r="AX57" i="9"/>
  <c r="AZ61" i="9"/>
  <c r="AU60" i="9"/>
  <c r="AY63" i="9"/>
  <c r="AX64" i="9"/>
  <c r="AV63" i="9"/>
  <c r="AT72" i="9" l="1"/>
  <c r="AU71" i="9"/>
  <c r="BB2" i="9"/>
  <c r="BB3" i="9" s="1"/>
  <c r="AW73" i="9"/>
  <c r="AT68" i="9"/>
  <c r="AZ73" i="9"/>
  <c r="AY72" i="9"/>
  <c r="AU70" i="9"/>
  <c r="AT73" i="9"/>
  <c r="AZ72" i="9"/>
  <c r="AX72" i="9"/>
  <c r="AZ70" i="9"/>
  <c r="AY70" i="9"/>
  <c r="AZ71" i="9"/>
  <c r="AU72" i="9"/>
  <c r="AV68" i="9"/>
  <c r="AX69" i="9"/>
  <c r="AT69" i="9"/>
  <c r="AT71" i="9"/>
  <c r="AV71" i="9"/>
  <c r="AY68" i="9"/>
  <c r="AW68" i="9"/>
  <c r="AW72" i="9"/>
  <c r="AZ68" i="9"/>
  <c r="AU68" i="9"/>
  <c r="AX70" i="9"/>
  <c r="AV70" i="9"/>
  <c r="AX68" i="9"/>
  <c r="AY69" i="9"/>
  <c r="AV73" i="9"/>
  <c r="AW69" i="9"/>
  <c r="AW71" i="9"/>
  <c r="AU73" i="9"/>
  <c r="AX71" i="9"/>
  <c r="AY71" i="9"/>
  <c r="AZ69" i="9"/>
  <c r="AT70" i="9"/>
  <c r="AY73" i="9"/>
  <c r="AV69" i="9"/>
  <c r="AX73" i="9"/>
  <c r="AU69" i="9"/>
  <c r="AW70" i="9"/>
  <c r="AV72" i="9"/>
  <c r="BG8" i="9" l="1"/>
  <c r="BG9" i="9"/>
  <c r="BG6" i="9"/>
  <c r="BH6" i="9"/>
  <c r="BG4" i="9"/>
  <c r="BI9" i="9"/>
  <c r="BG3" i="9"/>
  <c r="BF7" i="9"/>
  <c r="BJ11" i="9"/>
  <c r="BH5" i="9"/>
  <c r="BF5" i="9"/>
  <c r="BE10" i="9"/>
  <c r="BF8" i="9"/>
  <c r="BJ10" i="9"/>
  <c r="BH4" i="9"/>
  <c r="BJ5" i="9"/>
  <c r="BG11" i="9"/>
  <c r="BF4" i="9"/>
  <c r="BE4" i="9"/>
  <c r="BH8" i="9"/>
  <c r="BJ6" i="9"/>
  <c r="BD8" i="9"/>
  <c r="BF10" i="9"/>
  <c r="BI11" i="9"/>
  <c r="BB15" i="9"/>
  <c r="BE3" i="9"/>
  <c r="BD3" i="9"/>
  <c r="BD7" i="9"/>
  <c r="BE5" i="9"/>
  <c r="BJ4" i="9"/>
  <c r="BE7" i="9"/>
  <c r="BI5" i="9"/>
  <c r="BE11" i="9"/>
  <c r="BD11" i="9"/>
  <c r="BG10" i="9"/>
  <c r="BG5" i="9"/>
  <c r="BI3" i="9"/>
  <c r="BI10" i="9"/>
  <c r="BD4" i="9"/>
  <c r="BH9" i="9"/>
  <c r="BJ8" i="9"/>
  <c r="BI8" i="9"/>
  <c r="BH7" i="9"/>
  <c r="BI6" i="9"/>
  <c r="BE8" i="9"/>
  <c r="BI4" i="9"/>
  <c r="BE6" i="9"/>
  <c r="BH3" i="9"/>
  <c r="BH11" i="9"/>
  <c r="BD9" i="9"/>
  <c r="BD10" i="9"/>
  <c r="BF11" i="9"/>
  <c r="BJ9" i="9"/>
  <c r="BJ7" i="9"/>
  <c r="BE9" i="9"/>
  <c r="BF9" i="9"/>
  <c r="BF6" i="9"/>
  <c r="BI7" i="9"/>
  <c r="BG7" i="9"/>
  <c r="BD6" i="9"/>
  <c r="BJ3" i="9"/>
  <c r="BD5" i="9"/>
  <c r="BH10" i="9"/>
  <c r="BF3" i="9"/>
  <c r="BG21" i="9" l="1"/>
  <c r="BE16" i="9"/>
  <c r="BE17" i="9"/>
  <c r="BH22" i="9"/>
  <c r="BI22" i="9"/>
  <c r="BD19" i="9"/>
  <c r="BI17" i="9"/>
  <c r="BI20" i="9"/>
  <c r="BH20" i="9"/>
  <c r="BG17" i="9"/>
  <c r="BJ15" i="9"/>
  <c r="BE18" i="9"/>
  <c r="BD15" i="9"/>
  <c r="BI16" i="9"/>
  <c r="BE21" i="9"/>
  <c r="BD21" i="9"/>
  <c r="BG19" i="9"/>
  <c r="BD16" i="9"/>
  <c r="BH15" i="9"/>
  <c r="BI19" i="9"/>
  <c r="BF16" i="9"/>
  <c r="BE19" i="9"/>
  <c r="BD22" i="9"/>
  <c r="BJ22" i="9"/>
  <c r="BH21" i="9"/>
  <c r="BH17" i="9"/>
  <c r="BJ16" i="9"/>
  <c r="BE20" i="9"/>
  <c r="BJ17" i="9"/>
  <c r="BE15" i="9"/>
  <c r="BF15" i="9"/>
  <c r="BE22" i="9"/>
  <c r="BD18" i="9"/>
  <c r="BJ18" i="9"/>
  <c r="BG22" i="9"/>
  <c r="BJ19" i="9"/>
  <c r="BG18" i="9"/>
  <c r="BD17" i="9"/>
  <c r="BF17" i="9"/>
  <c r="BD20" i="9"/>
  <c r="BH18" i="9"/>
  <c r="BI21" i="9"/>
  <c r="BJ21" i="9"/>
  <c r="BI18" i="9"/>
  <c r="BF22" i="9"/>
  <c r="BF18" i="9"/>
  <c r="BI15" i="9"/>
  <c r="BB27" i="9"/>
  <c r="BG16" i="9"/>
  <c r="BF19" i="9"/>
  <c r="BH19" i="9"/>
  <c r="BG20" i="9"/>
  <c r="BH16" i="9"/>
  <c r="BG15" i="9"/>
  <c r="BJ20" i="9"/>
  <c r="BF20" i="9"/>
  <c r="BF21" i="9"/>
  <c r="BI36" i="9" l="1"/>
  <c r="BH36" i="9"/>
  <c r="BG36" i="9"/>
  <c r="BD36" i="9"/>
  <c r="BI35" i="9"/>
  <c r="BD35" i="9"/>
  <c r="BJ35" i="9"/>
  <c r="BH35" i="9"/>
  <c r="BF35" i="9"/>
  <c r="BJ34" i="9"/>
  <c r="BF32" i="9"/>
  <c r="BF28" i="9"/>
  <c r="BE29" i="9"/>
  <c r="BH31" i="9"/>
  <c r="BI34" i="9"/>
  <c r="BF34" i="9"/>
  <c r="BE34" i="9"/>
  <c r="BJ32" i="9"/>
  <c r="BH30" i="9"/>
  <c r="BI31" i="9"/>
  <c r="BG32" i="9"/>
  <c r="BD31" i="9"/>
  <c r="BG33" i="9"/>
  <c r="BE33" i="9"/>
  <c r="BD33" i="9"/>
  <c r="BE31" i="9"/>
  <c r="BI28" i="9"/>
  <c r="BE28" i="9"/>
  <c r="BJ28" i="9"/>
  <c r="BE27" i="9"/>
  <c r="BH32" i="9"/>
  <c r="BD32" i="9"/>
  <c r="BJ31" i="9"/>
  <c r="BF29" i="9"/>
  <c r="BI33" i="9"/>
  <c r="BH34" i="9"/>
  <c r="BI27" i="9"/>
  <c r="BD27" i="9"/>
  <c r="BE30" i="9"/>
  <c r="BI29" i="9"/>
  <c r="BG29" i="9"/>
  <c r="BG34" i="9"/>
  <c r="BJ33" i="9"/>
  <c r="BH33" i="9"/>
  <c r="BG30" i="9"/>
  <c r="BJ30" i="9"/>
  <c r="BD34" i="9"/>
  <c r="BG31" i="9"/>
  <c r="BG28" i="9"/>
  <c r="BD30" i="9"/>
  <c r="BD28" i="9"/>
  <c r="BI30" i="9"/>
  <c r="BF30" i="9"/>
  <c r="BF31" i="9"/>
  <c r="BF27" i="9"/>
  <c r="BH29" i="9"/>
  <c r="BI32" i="9"/>
  <c r="BH27" i="9"/>
  <c r="BE32" i="9"/>
  <c r="BD29" i="9"/>
  <c r="BJ27" i="9"/>
  <c r="BG35" i="9"/>
  <c r="BJ29" i="9"/>
  <c r="BF33" i="9"/>
  <c r="BE35" i="9"/>
  <c r="BB44" i="9"/>
  <c r="BH28" i="9"/>
  <c r="BG27" i="9"/>
  <c r="BG49" i="9" l="1"/>
  <c r="BD48" i="9"/>
  <c r="BJ47" i="9"/>
  <c r="BI44" i="9"/>
  <c r="BJ45" i="9"/>
  <c r="BH47" i="9"/>
  <c r="BG50" i="9"/>
  <c r="BJ44" i="9"/>
  <c r="BH48" i="9"/>
  <c r="BJ46" i="9"/>
  <c r="BI46" i="9"/>
  <c r="BI51" i="9"/>
  <c r="BD44" i="9"/>
  <c r="BH45" i="9"/>
  <c r="BD46" i="9"/>
  <c r="BI48" i="9"/>
  <c r="BG47" i="9"/>
  <c r="BF47" i="9"/>
  <c r="BI45" i="9"/>
  <c r="BG45" i="9"/>
  <c r="BJ49" i="9"/>
  <c r="BE46" i="9"/>
  <c r="BG44" i="9"/>
  <c r="BH44" i="9"/>
  <c r="BE48" i="9"/>
  <c r="BJ48" i="9"/>
  <c r="BE47" i="9"/>
  <c r="BE45" i="9"/>
  <c r="BB56" i="9"/>
  <c r="BG52" i="9"/>
  <c r="BH51" i="9"/>
  <c r="BF51" i="9"/>
  <c r="BD50" i="9"/>
  <c r="BF44" i="9"/>
  <c r="BJ52" i="9"/>
  <c r="BD47" i="9"/>
  <c r="BF52" i="9"/>
  <c r="BH52" i="9"/>
  <c r="BH49" i="9"/>
  <c r="BG46" i="9"/>
  <c r="BE50" i="9"/>
  <c r="BI52" i="9"/>
  <c r="BH50" i="9"/>
  <c r="BJ51" i="9"/>
  <c r="BD52" i="9"/>
  <c r="BD51" i="9"/>
  <c r="BI47" i="9"/>
  <c r="BD45" i="9"/>
  <c r="BH46" i="9"/>
  <c r="BJ50" i="9"/>
  <c r="BG48" i="9"/>
  <c r="BE49" i="9"/>
  <c r="BG51" i="9"/>
  <c r="BF46" i="9"/>
  <c r="BE51" i="9"/>
  <c r="BD49" i="9"/>
  <c r="BE44" i="9"/>
  <c r="BF45" i="9"/>
  <c r="BF48" i="9"/>
  <c r="BI49" i="9"/>
  <c r="BF50" i="9"/>
  <c r="BF49" i="9"/>
  <c r="BE52" i="9"/>
  <c r="BI50" i="9"/>
  <c r="BG61" i="9" l="1"/>
  <c r="BG60" i="9"/>
  <c r="BF61" i="9"/>
  <c r="BD60" i="9"/>
  <c r="BJ56" i="9"/>
  <c r="BD58" i="9"/>
  <c r="BG57" i="9"/>
  <c r="BI58" i="9"/>
  <c r="BJ60" i="9"/>
  <c r="BH59" i="9"/>
  <c r="BE60" i="9"/>
  <c r="BJ58" i="9"/>
  <c r="BJ63" i="9"/>
  <c r="BE56" i="9"/>
  <c r="BD63" i="9"/>
  <c r="BI62" i="9"/>
  <c r="BI60" i="9"/>
  <c r="BE57" i="9"/>
  <c r="BJ57" i="9"/>
  <c r="BG56" i="9"/>
  <c r="BF60" i="9"/>
  <c r="BD61" i="9"/>
  <c r="BH57" i="9"/>
  <c r="BD57" i="9"/>
  <c r="BD64" i="9"/>
  <c r="BI64" i="9"/>
  <c r="BH63" i="9"/>
  <c r="BE62" i="9"/>
  <c r="BH56" i="9"/>
  <c r="BE63" i="9"/>
  <c r="BF64" i="9"/>
  <c r="BG62" i="9"/>
  <c r="BI61" i="9"/>
  <c r="BE61" i="9"/>
  <c r="BI59" i="9"/>
  <c r="BI63" i="9"/>
  <c r="BF58" i="9"/>
  <c r="BI57" i="9"/>
  <c r="BJ64" i="9"/>
  <c r="BE58" i="9"/>
  <c r="BG63" i="9"/>
  <c r="BH60" i="9"/>
  <c r="BH61" i="9"/>
  <c r="BF57" i="9"/>
  <c r="BD59" i="9"/>
  <c r="BD62" i="9"/>
  <c r="BF59" i="9"/>
  <c r="BB68" i="9"/>
  <c r="BF62" i="9"/>
  <c r="BE59" i="9"/>
  <c r="BF63" i="9"/>
  <c r="BH64" i="9"/>
  <c r="BE64" i="9"/>
  <c r="BF56" i="9"/>
  <c r="BH58" i="9"/>
  <c r="BG58" i="9"/>
  <c r="BJ61" i="9"/>
  <c r="BG64" i="9"/>
  <c r="BJ62" i="9"/>
  <c r="BD56" i="9"/>
  <c r="BG59" i="9"/>
  <c r="BI56" i="9"/>
  <c r="BJ59" i="9"/>
  <c r="BH62" i="9"/>
  <c r="BG70" i="9" l="1"/>
  <c r="BF71" i="9"/>
  <c r="BE71" i="9"/>
  <c r="BI69" i="9"/>
  <c r="BJ72" i="9"/>
  <c r="BD71" i="9"/>
  <c r="BH69" i="9"/>
  <c r="BE70" i="9"/>
  <c r="BD70" i="9"/>
  <c r="BJ70" i="9"/>
  <c r="BI70" i="9"/>
  <c r="BH68" i="9"/>
  <c r="BE68" i="9"/>
  <c r="BJ68" i="9"/>
  <c r="BI68" i="9"/>
  <c r="BF68" i="9"/>
  <c r="BD68" i="9"/>
  <c r="BD72" i="9"/>
  <c r="BI72" i="9"/>
  <c r="BG72" i="9"/>
  <c r="BG69" i="9"/>
  <c r="BH70" i="9"/>
  <c r="BJ69" i="9"/>
  <c r="BI71" i="9"/>
  <c r="BH72" i="9"/>
  <c r="BE69" i="9"/>
  <c r="BF70" i="9"/>
  <c r="BF69" i="9"/>
  <c r="BD69" i="9"/>
  <c r="BL2" i="9"/>
  <c r="BL3" i="9" s="1"/>
  <c r="BE72" i="9"/>
  <c r="BJ71" i="9"/>
  <c r="BG71" i="9"/>
  <c r="BH71" i="9"/>
  <c r="BG68" i="9"/>
  <c r="BF72" i="9"/>
  <c r="BR4" i="9" l="1"/>
  <c r="BN4" i="9"/>
  <c r="BT3" i="9"/>
  <c r="BP9" i="9"/>
  <c r="BQ10" i="9"/>
  <c r="BR10" i="9"/>
  <c r="BP3" i="9"/>
  <c r="BN10" i="9"/>
  <c r="BQ7" i="9"/>
  <c r="BT8" i="9"/>
  <c r="BS8" i="9"/>
  <c r="BO8" i="9"/>
  <c r="BS9" i="9"/>
  <c r="BQ9" i="9"/>
  <c r="BR9" i="9"/>
  <c r="BS3" i="9"/>
  <c r="BP5" i="9"/>
  <c r="BT4" i="9"/>
  <c r="BT9" i="9"/>
  <c r="BT7" i="9"/>
  <c r="BR7" i="9"/>
  <c r="BP7" i="9"/>
  <c r="BT5" i="9"/>
  <c r="BO9" i="9"/>
  <c r="BP8" i="9"/>
  <c r="BP10" i="9"/>
  <c r="BN6" i="9"/>
  <c r="BO5" i="9"/>
  <c r="BR6" i="9"/>
  <c r="BQ3" i="9"/>
  <c r="BO6" i="9"/>
  <c r="BQ5" i="9"/>
  <c r="BQ4" i="9"/>
  <c r="BN9" i="9"/>
  <c r="BS10" i="9"/>
  <c r="BS5" i="9"/>
  <c r="BT6" i="9"/>
  <c r="BL15" i="9"/>
  <c r="BS6" i="9"/>
  <c r="BQ6" i="9"/>
  <c r="BR5" i="9"/>
  <c r="BN3" i="9"/>
  <c r="BT10" i="9"/>
  <c r="BN7" i="9"/>
  <c r="BO10" i="9"/>
  <c r="BR8" i="9"/>
  <c r="BO3" i="9"/>
  <c r="BO7" i="9"/>
  <c r="BN5" i="9"/>
  <c r="BP4" i="9"/>
  <c r="BQ8" i="9"/>
  <c r="BR3" i="9"/>
  <c r="BP6" i="9"/>
  <c r="BO4" i="9"/>
  <c r="BN8" i="9"/>
  <c r="BS7" i="9"/>
  <c r="BS4" i="9"/>
  <c r="BQ19" i="9" l="1"/>
  <c r="BT19" i="9"/>
  <c r="BN21" i="9"/>
  <c r="BP20" i="9"/>
  <c r="BS22" i="9"/>
  <c r="BO21" i="9"/>
  <c r="BP15" i="9"/>
  <c r="BR15" i="9"/>
  <c r="BS21" i="9"/>
  <c r="BO15" i="9"/>
  <c r="BO17" i="9"/>
  <c r="BS15" i="9"/>
  <c r="BP16" i="9"/>
  <c r="BQ16" i="9"/>
  <c r="BN17" i="9"/>
  <c r="BP17" i="9"/>
  <c r="BO19" i="9"/>
  <c r="BR17" i="9"/>
  <c r="BP18" i="9"/>
  <c r="BN19" i="9"/>
  <c r="BS18" i="9"/>
  <c r="BN20" i="9"/>
  <c r="BO18" i="9"/>
  <c r="BQ17" i="9"/>
  <c r="BL27" i="9"/>
  <c r="BR22" i="9"/>
  <c r="BR20" i="9"/>
  <c r="BS20" i="9"/>
  <c r="BP22" i="9"/>
  <c r="BS19" i="9"/>
  <c r="BQ18" i="9"/>
  <c r="BT16" i="9"/>
  <c r="BQ15" i="9"/>
  <c r="BT21" i="9"/>
  <c r="BN16" i="9"/>
  <c r="BT15" i="9"/>
  <c r="BT18" i="9"/>
  <c r="BR18" i="9"/>
  <c r="BR19" i="9"/>
  <c r="BN22" i="9"/>
  <c r="BT17" i="9"/>
  <c r="BO20" i="9"/>
  <c r="BT22" i="9"/>
  <c r="BS17" i="9"/>
  <c r="BN15" i="9"/>
  <c r="BP19" i="9"/>
  <c r="BQ21" i="9"/>
  <c r="BO16" i="9"/>
  <c r="BS16" i="9"/>
  <c r="BP21" i="9"/>
  <c r="BT20" i="9"/>
  <c r="BR16" i="9"/>
  <c r="BN18" i="9"/>
  <c r="BO22" i="9"/>
  <c r="BQ22" i="9"/>
  <c r="BQ20" i="9"/>
  <c r="BS37" i="9" l="1"/>
  <c r="BQ37" i="9"/>
  <c r="BN37" i="9"/>
  <c r="BQ36" i="9"/>
  <c r="BP36" i="9"/>
  <c r="BQ31" i="9"/>
  <c r="BS29" i="9"/>
  <c r="BO27" i="9"/>
  <c r="BT36" i="9"/>
  <c r="BT35" i="9"/>
  <c r="BS31" i="9"/>
  <c r="BR36" i="9"/>
  <c r="BQ35" i="9"/>
  <c r="BR37" i="9"/>
  <c r="BR32" i="9"/>
  <c r="BQ27" i="9"/>
  <c r="BN36" i="9"/>
  <c r="BO35" i="9"/>
  <c r="BO34" i="9"/>
  <c r="BR27" i="9"/>
  <c r="BR33" i="9"/>
  <c r="BT29" i="9"/>
  <c r="BR35" i="9"/>
  <c r="BN35" i="9"/>
  <c r="BS33" i="9"/>
  <c r="BP31" i="9"/>
  <c r="BQ30" i="9"/>
  <c r="BO31" i="9"/>
  <c r="BT32" i="9"/>
  <c r="BN29" i="9"/>
  <c r="BO33" i="9"/>
  <c r="BS32" i="9"/>
  <c r="BP30" i="9"/>
  <c r="BR34" i="9"/>
  <c r="BP35" i="9"/>
  <c r="BS36" i="9"/>
  <c r="BS35" i="9"/>
  <c r="BL44" i="9"/>
  <c r="BP29" i="9"/>
  <c r="BT27" i="9"/>
  <c r="BN31" i="9"/>
  <c r="BN32" i="9"/>
  <c r="BR29" i="9"/>
  <c r="BT30" i="9"/>
  <c r="BS34" i="9"/>
  <c r="BQ32" i="9"/>
  <c r="BT34" i="9"/>
  <c r="BP32" i="9"/>
  <c r="BO30" i="9"/>
  <c r="BP34" i="9"/>
  <c r="BS27" i="9"/>
  <c r="BO32" i="9"/>
  <c r="BN33" i="9"/>
  <c r="BQ34" i="9"/>
  <c r="BN30" i="9"/>
  <c r="BP33" i="9"/>
  <c r="BR31" i="9"/>
  <c r="BO29" i="9"/>
  <c r="BN27" i="9"/>
  <c r="BO36" i="9"/>
  <c r="BN34" i="9"/>
  <c r="BT33" i="9"/>
  <c r="BR30" i="9"/>
  <c r="BQ33" i="9"/>
  <c r="BQ29" i="9"/>
  <c r="BS30" i="9"/>
  <c r="BP27" i="9"/>
  <c r="BT31" i="9"/>
  <c r="BR52" i="9" l="1"/>
  <c r="BQ52" i="9"/>
  <c r="BP52" i="9"/>
  <c r="BO52" i="9"/>
  <c r="BN52" i="9"/>
  <c r="BT52" i="9"/>
  <c r="BS52" i="9"/>
  <c r="BP49" i="9"/>
  <c r="BS47" i="9"/>
  <c r="BR46" i="9"/>
  <c r="BQ48" i="9"/>
  <c r="BN48" i="9"/>
  <c r="BQ49" i="9"/>
  <c r="BN49" i="9"/>
  <c r="BO48" i="9"/>
  <c r="BQ46" i="9"/>
  <c r="BP45" i="9"/>
  <c r="BT46" i="9"/>
  <c r="BO45" i="9"/>
  <c r="BP46" i="9"/>
  <c r="BN46" i="9"/>
  <c r="BT45" i="9"/>
  <c r="BP44" i="9"/>
  <c r="BP51" i="9"/>
  <c r="BP50" i="9"/>
  <c r="BP47" i="9"/>
  <c r="BO49" i="9"/>
  <c r="BS50" i="9"/>
  <c r="BO51" i="9"/>
  <c r="BT49" i="9"/>
  <c r="BR47" i="9"/>
  <c r="BS46" i="9"/>
  <c r="BS49" i="9"/>
  <c r="BR51" i="9"/>
  <c r="BQ44" i="9"/>
  <c r="BR50" i="9"/>
  <c r="BQ47" i="9"/>
  <c r="BT50" i="9"/>
  <c r="BS51" i="9"/>
  <c r="BS45" i="9"/>
  <c r="BT48" i="9"/>
  <c r="BT51" i="9"/>
  <c r="BN47" i="9"/>
  <c r="BO44" i="9"/>
  <c r="BO50" i="9"/>
  <c r="BP48" i="9"/>
  <c r="BR49" i="9"/>
  <c r="BR44" i="9"/>
  <c r="BT47" i="9"/>
  <c r="BO47" i="9"/>
  <c r="BN44" i="9"/>
  <c r="BR45" i="9"/>
  <c r="BS44" i="9"/>
  <c r="BN50" i="9"/>
  <c r="BL56" i="9"/>
  <c r="BQ50" i="9"/>
  <c r="BN45" i="9"/>
  <c r="BQ51" i="9"/>
  <c r="BN51" i="9"/>
  <c r="BT44" i="9"/>
  <c r="BO46" i="9"/>
  <c r="BQ45" i="9"/>
  <c r="BS48" i="9"/>
  <c r="BR48" i="9"/>
  <c r="BS64" i="9" l="1"/>
  <c r="BR64" i="9"/>
  <c r="BQ64" i="9"/>
  <c r="BP64" i="9"/>
  <c r="BO64" i="9"/>
  <c r="BN64" i="9"/>
  <c r="BQ62" i="9"/>
  <c r="BN61" i="9"/>
  <c r="BS59" i="9"/>
  <c r="BN56" i="9"/>
  <c r="BN57" i="9"/>
  <c r="BR58" i="9"/>
  <c r="BR60" i="9"/>
  <c r="BR61" i="9"/>
  <c r="BT59" i="9"/>
  <c r="BQ58" i="9"/>
  <c r="BS62" i="9"/>
  <c r="BT62" i="9"/>
  <c r="BP61" i="9"/>
  <c r="BS57" i="9"/>
  <c r="BO59" i="9"/>
  <c r="BQ57" i="9"/>
  <c r="BP56" i="9"/>
  <c r="BN59" i="9"/>
  <c r="BS56" i="9"/>
  <c r="BT63" i="9"/>
  <c r="BP57" i="9"/>
  <c r="BT56" i="9"/>
  <c r="BO63" i="9"/>
  <c r="BQ61" i="9"/>
  <c r="BR62" i="9"/>
  <c r="BP59" i="9"/>
  <c r="BO58" i="9"/>
  <c r="BR59" i="9"/>
  <c r="BO62" i="9"/>
  <c r="BT57" i="9"/>
  <c r="BS61" i="9"/>
  <c r="BL68" i="9"/>
  <c r="BO57" i="9"/>
  <c r="BN62" i="9"/>
  <c r="BS63" i="9"/>
  <c r="BQ63" i="9"/>
  <c r="BN60" i="9"/>
  <c r="BT64" i="9"/>
  <c r="BS58" i="9"/>
  <c r="BS60" i="9"/>
  <c r="BP58" i="9"/>
  <c r="BO61" i="9"/>
  <c r="BQ60" i="9"/>
  <c r="BT58" i="9"/>
  <c r="BR57" i="9"/>
  <c r="BR56" i="9"/>
  <c r="BO60" i="9"/>
  <c r="BT60" i="9"/>
  <c r="BP60" i="9"/>
  <c r="BN63" i="9"/>
  <c r="BP63" i="9"/>
  <c r="BR63" i="9"/>
  <c r="BQ59" i="9"/>
  <c r="BO56" i="9"/>
  <c r="BP62" i="9"/>
  <c r="BQ56" i="9"/>
  <c r="BN58" i="9"/>
  <c r="BT61" i="9"/>
  <c r="BR74" i="9" l="1"/>
  <c r="BQ74" i="9"/>
  <c r="BP74" i="9"/>
  <c r="BQ70" i="9"/>
  <c r="BO74" i="9"/>
  <c r="BT74" i="9"/>
  <c r="BN74" i="9"/>
  <c r="BS74" i="9"/>
  <c r="BT73" i="9"/>
  <c r="BN70" i="9"/>
  <c r="BN71" i="9"/>
  <c r="BR70" i="9"/>
  <c r="BO73" i="9"/>
  <c r="BT71" i="9"/>
  <c r="BO68" i="9"/>
  <c r="BO69" i="9"/>
  <c r="BP72" i="9"/>
  <c r="BR72" i="9"/>
  <c r="BT70" i="9"/>
  <c r="BQ69" i="9"/>
  <c r="BT72" i="9"/>
  <c r="BQ71" i="9"/>
  <c r="BS73" i="9"/>
  <c r="BO72" i="9"/>
  <c r="BO70" i="9"/>
  <c r="BQ68" i="9"/>
  <c r="BQ73" i="9"/>
  <c r="BP69" i="9"/>
  <c r="BT69" i="9"/>
  <c r="BR71" i="9"/>
  <c r="BS72" i="9"/>
  <c r="BT68" i="9"/>
  <c r="BS68" i="9"/>
  <c r="BN69" i="9"/>
  <c r="BP68" i="9"/>
  <c r="BS70" i="9"/>
  <c r="BR69" i="9"/>
  <c r="BP71" i="9"/>
  <c r="BN68" i="9"/>
  <c r="BS71" i="9"/>
  <c r="BV2" i="9"/>
  <c r="BV3" i="9" s="1"/>
  <c r="BN72" i="9"/>
  <c r="BR68" i="9"/>
  <c r="BR73" i="9"/>
  <c r="BP70" i="9"/>
  <c r="BP73" i="9"/>
  <c r="BO71" i="9"/>
  <c r="BN73" i="9"/>
  <c r="BS69" i="9"/>
  <c r="BQ72" i="9"/>
  <c r="CA9" i="9" l="1"/>
  <c r="BZ5" i="9"/>
  <c r="BY7" i="9"/>
  <c r="CD5" i="9"/>
  <c r="BX10" i="9"/>
  <c r="BZ4" i="9"/>
  <c r="CB8" i="9"/>
  <c r="BY10" i="9"/>
  <c r="CA11" i="9"/>
  <c r="BY4" i="9"/>
  <c r="BX6" i="9"/>
  <c r="CC4" i="9"/>
  <c r="BX8" i="9"/>
  <c r="BY9" i="9"/>
  <c r="CB5" i="9"/>
  <c r="BZ7" i="9"/>
  <c r="BX11" i="9"/>
  <c r="CD11" i="9"/>
  <c r="CC3" i="9"/>
  <c r="CC10" i="9"/>
  <c r="CB4" i="9"/>
  <c r="CB3" i="9"/>
  <c r="CC7" i="9"/>
  <c r="CC6" i="9"/>
  <c r="CC8" i="9"/>
  <c r="CA10" i="9"/>
  <c r="BZ9" i="9"/>
  <c r="CD6" i="9"/>
  <c r="CC9" i="9"/>
  <c r="CA8" i="9"/>
  <c r="BZ10" i="9"/>
  <c r="CC5" i="9"/>
  <c r="CB6" i="9"/>
  <c r="BX7" i="9"/>
  <c r="BY6" i="9"/>
  <c r="CA4" i="9"/>
  <c r="CD8" i="9"/>
  <c r="CA5" i="9"/>
  <c r="BY11" i="9"/>
  <c r="BX3" i="9"/>
  <c r="CA3" i="9"/>
  <c r="CA6" i="9"/>
  <c r="BX4" i="9"/>
  <c r="CC11" i="9"/>
  <c r="CD3" i="9"/>
  <c r="BY5" i="9"/>
  <c r="BZ3" i="9"/>
  <c r="BX9" i="9"/>
  <c r="BV15" i="9"/>
  <c r="BZ11" i="9"/>
  <c r="CB9" i="9"/>
  <c r="BY3" i="9"/>
  <c r="BZ8" i="9"/>
  <c r="BY8" i="9"/>
  <c r="CD9" i="9"/>
  <c r="CA7" i="9"/>
  <c r="BZ6" i="9"/>
  <c r="CD7" i="9"/>
  <c r="CD10" i="9"/>
  <c r="CD4" i="9"/>
  <c r="CB10" i="9"/>
  <c r="CB11" i="9"/>
  <c r="BX5" i="9"/>
  <c r="CB7" i="9"/>
  <c r="CA21" i="9" l="1"/>
  <c r="CA16" i="9"/>
  <c r="BX15" i="9"/>
  <c r="BZ23" i="9"/>
  <c r="CC20" i="9"/>
  <c r="BZ19" i="9"/>
  <c r="CB17" i="9"/>
  <c r="BY20" i="9"/>
  <c r="CD19" i="9"/>
  <c r="CA18" i="9"/>
  <c r="CB16" i="9"/>
  <c r="CA17" i="9"/>
  <c r="BZ21" i="9"/>
  <c r="CD20" i="9"/>
  <c r="CB19" i="9"/>
  <c r="CA22" i="9"/>
  <c r="BZ20" i="9"/>
  <c r="BX21" i="9"/>
  <c r="CB18" i="9"/>
  <c r="BY15" i="9"/>
  <c r="CB15" i="9"/>
  <c r="BX22" i="9"/>
  <c r="CC15" i="9"/>
  <c r="CD23" i="9"/>
  <c r="BY23" i="9"/>
  <c r="CB20" i="9"/>
  <c r="BY17" i="9"/>
  <c r="CD16" i="9"/>
  <c r="CA15" i="9"/>
  <c r="CC17" i="9"/>
  <c r="BZ16" i="9"/>
  <c r="CD21" i="9"/>
  <c r="BY19" i="9"/>
  <c r="BX16" i="9"/>
  <c r="BZ18" i="9"/>
  <c r="BX19" i="9"/>
  <c r="BY16" i="9"/>
  <c r="BY21" i="9"/>
  <c r="BZ22" i="9"/>
  <c r="CD18" i="9"/>
  <c r="BX17" i="9"/>
  <c r="CA23" i="9"/>
  <c r="BX20" i="9"/>
  <c r="CB22" i="9"/>
  <c r="BZ15" i="9"/>
  <c r="BX23" i="9"/>
  <c r="BZ17" i="9"/>
  <c r="CC19" i="9"/>
  <c r="BY18" i="9"/>
  <c r="CD22" i="9"/>
  <c r="CC22" i="9"/>
  <c r="BY22" i="9"/>
  <c r="CD17" i="9"/>
  <c r="CB21" i="9"/>
  <c r="CB23" i="9"/>
  <c r="CA20" i="9"/>
  <c r="CC21" i="9"/>
  <c r="CD15" i="9"/>
  <c r="BX18" i="9"/>
  <c r="CC16" i="9"/>
  <c r="CC18" i="9"/>
  <c r="CC23" i="9"/>
</calcChain>
</file>

<file path=xl/sharedStrings.xml><?xml version="1.0" encoding="utf-8"?>
<sst xmlns="http://schemas.openxmlformats.org/spreadsheetml/2006/main" count="2857" uniqueCount="694">
  <si>
    <t>時間</t>
    <rPh sb="0" eb="2">
      <t>ジカン</t>
    </rPh>
    <phoneticPr fontId="1"/>
  </si>
  <si>
    <t>施設名</t>
    <rPh sb="0" eb="2">
      <t>シセツ</t>
    </rPh>
    <rPh sb="2" eb="3">
      <t>メイ</t>
    </rPh>
    <phoneticPr fontId="1"/>
  </si>
  <si>
    <t>予約</t>
    <rPh sb="0" eb="2">
      <t>ヨヤク</t>
    </rPh>
    <phoneticPr fontId="1"/>
  </si>
  <si>
    <t>備考</t>
    <rPh sb="0" eb="2">
      <t>ビコウ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</si>
  <si>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</si>
  <si>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</si>
  <si>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火</t>
  </si>
  <si>
    <t>水</t>
  </si>
  <si>
    <t>木</t>
  </si>
  <si>
    <t>金</t>
  </si>
  <si>
    <t>土</t>
  </si>
  <si>
    <t>日</t>
  </si>
  <si>
    <t>月</t>
  </si>
  <si>
    <t>★</t>
    <phoneticPr fontId="1"/>
  </si>
  <si>
    <t>子ども・子育て支援センター棟</t>
  </si>
  <si>
    <t>利用時間</t>
    <rPh sb="0" eb="2">
      <t>リヨウ</t>
    </rPh>
    <rPh sb="2" eb="4">
      <t>ジカン</t>
    </rPh>
    <phoneticPr fontId="1"/>
  </si>
  <si>
    <t>利用料金</t>
    <rPh sb="0" eb="2">
      <t>リヨウ</t>
    </rPh>
    <rPh sb="2" eb="4">
      <t>リョウキン</t>
    </rPh>
    <phoneticPr fontId="1"/>
  </si>
  <si>
    <t>事前登録の問合わせ</t>
    <rPh sb="0" eb="2">
      <t>ジゼン</t>
    </rPh>
    <rPh sb="2" eb="4">
      <t>トウロク</t>
    </rPh>
    <rPh sb="5" eb="6">
      <t>ト</t>
    </rPh>
    <rPh sb="6" eb="7">
      <t>ア</t>
    </rPh>
    <phoneticPr fontId="1"/>
  </si>
  <si>
    <t>前日</t>
    <rPh sb="0" eb="2">
      <t>ゼンジツ</t>
    </rPh>
    <phoneticPr fontId="1"/>
  </si>
  <si>
    <t>当日</t>
    <rPh sb="0" eb="2">
      <t>トウジツ</t>
    </rPh>
    <phoneticPr fontId="1"/>
  </si>
  <si>
    <t>じゃんけんハウス２階</t>
    <rPh sb="9" eb="10">
      <t>カイ</t>
    </rPh>
    <phoneticPr fontId="1"/>
  </si>
  <si>
    <t>「病児保育室　ｔｅｔｏｔｅ-てとて-」</t>
    <rPh sb="1" eb="3">
      <t>ビョウジ</t>
    </rPh>
    <rPh sb="3" eb="5">
      <t>ホイク</t>
    </rPh>
    <rPh sb="5" eb="6">
      <t>シツ</t>
    </rPh>
    <phoneticPr fontId="1"/>
  </si>
  <si>
    <t>※生活保護世帯は無料</t>
    <rPh sb="1" eb="3">
      <t>セイカツ</t>
    </rPh>
    <rPh sb="3" eb="5">
      <t>ホゴ</t>
    </rPh>
    <rPh sb="5" eb="7">
      <t>セタイ</t>
    </rPh>
    <rPh sb="8" eb="10">
      <t>ムリョウ</t>
    </rPh>
    <phoneticPr fontId="1"/>
  </si>
  <si>
    <t>御陵下町１９番８号川内すわこども園　</t>
    <rPh sb="0" eb="4">
      <t>ゴリョウシタチョウ</t>
    </rPh>
    <rPh sb="6" eb="7">
      <t>バン</t>
    </rPh>
    <rPh sb="8" eb="9">
      <t>ゴウ</t>
    </rPh>
    <phoneticPr fontId="1"/>
  </si>
  <si>
    <t>※上記時間以外は延長保育可能</t>
    <rPh sb="1" eb="3">
      <t>ジョウキ</t>
    </rPh>
    <rPh sb="3" eb="5">
      <t>ジカン</t>
    </rPh>
    <rPh sb="5" eb="7">
      <t>イガイ</t>
    </rPh>
    <rPh sb="8" eb="10">
      <t>エンチョウ</t>
    </rPh>
    <rPh sb="10" eb="12">
      <t>ホイク</t>
    </rPh>
    <rPh sb="12" eb="14">
      <t>カノウ</t>
    </rPh>
    <phoneticPr fontId="1"/>
  </si>
  <si>
    <t>「なでしこ保育園」</t>
    <rPh sb="5" eb="8">
      <t>ホイクエン</t>
    </rPh>
    <phoneticPr fontId="1"/>
  </si>
  <si>
    <t>原田町２番６２号済生会川内病院内　</t>
    <rPh sb="0" eb="3">
      <t>ハラダチョウ</t>
    </rPh>
    <rPh sb="4" eb="5">
      <t>バン</t>
    </rPh>
    <rPh sb="7" eb="8">
      <t>ゴウ</t>
    </rPh>
    <phoneticPr fontId="1"/>
  </si>
  <si>
    <t>なでしこ保育園</t>
    <rPh sb="4" eb="7">
      <t>ホイクエン</t>
    </rPh>
    <phoneticPr fontId="1"/>
  </si>
  <si>
    <t>（事前登録の際、生活保護受給証</t>
    <rPh sb="1" eb="3">
      <t>ジゼン</t>
    </rPh>
    <rPh sb="3" eb="5">
      <t>トウロク</t>
    </rPh>
    <rPh sb="6" eb="7">
      <t>サイ</t>
    </rPh>
    <phoneticPr fontId="1"/>
  </si>
  <si>
    <t>川内保健センター</t>
  </si>
  <si>
    <t>祁答院保健センター</t>
  </si>
  <si>
    <t>※病気の回復期の子どもが対象</t>
    <rPh sb="1" eb="3">
      <t>ビョウキ</t>
    </rPh>
    <rPh sb="4" eb="6">
      <t>カイフク</t>
    </rPh>
    <rPh sb="6" eb="7">
      <t>キ</t>
    </rPh>
    <rPh sb="8" eb="9">
      <t>コ</t>
    </rPh>
    <rPh sb="12" eb="14">
      <t>タイショウ</t>
    </rPh>
    <phoneticPr fontId="1"/>
  </si>
  <si>
    <t>予約受付</t>
    <rPh sb="0" eb="2">
      <t>ヨヤク</t>
    </rPh>
    <rPh sb="2" eb="4">
      <t>ウケツケ</t>
    </rPh>
    <phoneticPr fontId="1"/>
  </si>
  <si>
    <t>月～土　　　</t>
    <rPh sb="0" eb="1">
      <t>ゲツ</t>
    </rPh>
    <rPh sb="2" eb="3">
      <t>ド</t>
    </rPh>
    <phoneticPr fontId="1"/>
  </si>
  <si>
    <t xml:space="preserve">月～土
</t>
    <rPh sb="0" eb="1">
      <t>ゲツ</t>
    </rPh>
    <rPh sb="2" eb="3">
      <t>ド</t>
    </rPh>
    <phoneticPr fontId="1"/>
  </si>
  <si>
    <t>月～土
　８：００～１７：００</t>
    <rPh sb="0" eb="1">
      <t>ゲツ</t>
    </rPh>
    <rPh sb="2" eb="3">
      <t>ド</t>
    </rPh>
    <phoneticPr fontId="1"/>
  </si>
  <si>
    <t>月～土
　８：００～１８：００</t>
    <rPh sb="0" eb="1">
      <t>ゲツ</t>
    </rPh>
    <rPh sb="2" eb="3">
      <t>ド</t>
    </rPh>
    <phoneticPr fontId="1"/>
  </si>
  <si>
    <t>前日
　８：００～１８：００</t>
    <rPh sb="0" eb="2">
      <t>ゼンジツ</t>
    </rPh>
    <phoneticPr fontId="1"/>
  </si>
  <si>
    <t>当日
　８：００～１０：００</t>
    <rPh sb="0" eb="2">
      <t>トウジツ</t>
    </rPh>
    <phoneticPr fontId="1"/>
  </si>
  <si>
    <t>施設</t>
    <rPh sb="0" eb="2">
      <t>シセツ</t>
    </rPh>
    <phoneticPr fontId="1"/>
  </si>
  <si>
    <t>※日曜・祝日・盆・年末年始は休み</t>
    <rPh sb="1" eb="3">
      <t>ニチヨウ</t>
    </rPh>
    <rPh sb="4" eb="6">
      <t>シュクジツ</t>
    </rPh>
    <rPh sb="7" eb="8">
      <t>ボン</t>
    </rPh>
    <rPh sb="9" eb="11">
      <t>ネンマツ</t>
    </rPh>
    <rPh sb="11" eb="13">
      <t>ネンシ</t>
    </rPh>
    <rPh sb="14" eb="15">
      <t>ヤス</t>
    </rPh>
    <phoneticPr fontId="1"/>
  </si>
  <si>
    <t>※日曜・祝日・年末年始は休み</t>
    <rPh sb="1" eb="3">
      <t>ニチヨウ</t>
    </rPh>
    <rPh sb="4" eb="6">
      <t>シュクジツ</t>
    </rPh>
    <rPh sb="7" eb="9">
      <t>ネンマツ</t>
    </rPh>
    <rPh sb="9" eb="11">
      <t>ネンシ</t>
    </rPh>
    <rPh sb="12" eb="13">
      <t>ヤス</t>
    </rPh>
    <phoneticPr fontId="1"/>
  </si>
  <si>
    <t>東開聞町８番３号関小児科医院　</t>
    <rPh sb="0" eb="1">
      <t>ヒガシ</t>
    </rPh>
    <rPh sb="1" eb="3">
      <t>カイモン</t>
    </rPh>
    <rPh sb="3" eb="4">
      <t>チョウ</t>
    </rPh>
    <rPh sb="5" eb="6">
      <t>バン</t>
    </rPh>
    <rPh sb="7" eb="8">
      <t>ゴウ</t>
    </rPh>
    <phoneticPr fontId="1"/>
  </si>
  <si>
    <t>中央公民館</t>
    <rPh sb="0" eb="2">
      <t>チュウオウ</t>
    </rPh>
    <rPh sb="2" eb="5">
      <t>コウミンカン</t>
    </rPh>
    <phoneticPr fontId="1"/>
  </si>
  <si>
    <t>◇</t>
    <phoneticPr fontId="1"/>
  </si>
  <si>
    <t>◎</t>
  </si>
  <si>
    <t>祁答院保健センター</t>
    <rPh sb="0" eb="3">
      <t>ケドウイン</t>
    </rPh>
    <rPh sb="3" eb="5">
      <t>ホケン</t>
    </rPh>
    <phoneticPr fontId="1"/>
  </si>
  <si>
    <t>はぐＨＵＧくらぶ</t>
    <phoneticPr fontId="1"/>
  </si>
  <si>
    <t>サンアリーナせんだい</t>
    <phoneticPr fontId="1"/>
  </si>
  <si>
    <t>母子相談（予約制）</t>
    <phoneticPr fontId="1"/>
  </si>
  <si>
    <t>３か月児健診</t>
    <phoneticPr fontId="1"/>
  </si>
  <si>
    <t>６か月児健診</t>
    <phoneticPr fontId="1"/>
  </si>
  <si>
    <t>1歳６か月児健診</t>
    <phoneticPr fontId="1"/>
  </si>
  <si>
    <t>２歳児歯科健診</t>
    <phoneticPr fontId="1"/>
  </si>
  <si>
    <t>３歳児健診</t>
    <phoneticPr fontId="1"/>
  </si>
  <si>
    <t>☎　２２－８８１１</t>
    <phoneticPr fontId="1"/>
  </si>
  <si>
    <t>樋脇保健センター</t>
    <phoneticPr fontId="1"/>
  </si>
  <si>
    <t>☎　３８－２２１１</t>
    <phoneticPr fontId="1"/>
  </si>
  <si>
    <t>東郷保健センター</t>
    <phoneticPr fontId="1"/>
  </si>
  <si>
    <t>☎　４２－０１２１</t>
    <phoneticPr fontId="1"/>
  </si>
  <si>
    <t>入来保健センター</t>
    <phoneticPr fontId="1"/>
  </si>
  <si>
    <t>☎　４４－３１１１</t>
    <phoneticPr fontId="1"/>
  </si>
  <si>
    <t>☎　５５－１１１１</t>
    <phoneticPr fontId="1"/>
  </si>
  <si>
    <t>10:00-12:00</t>
  </si>
  <si>
    <t>10:30-11:00</t>
  </si>
  <si>
    <t>本市に居住している人、又は、本市に勤務している人で、</t>
    <rPh sb="0" eb="1">
      <t>モト</t>
    </rPh>
    <rPh sb="1" eb="2">
      <t>シ</t>
    </rPh>
    <rPh sb="3" eb="5">
      <t>キョジュウ</t>
    </rPh>
    <rPh sb="9" eb="10">
      <t>ヒト</t>
    </rPh>
    <rPh sb="11" eb="12">
      <t>マタ</t>
    </rPh>
    <rPh sb="14" eb="15">
      <t>ホン</t>
    </rPh>
    <rPh sb="15" eb="16">
      <t>シ</t>
    </rPh>
    <rPh sb="17" eb="19">
      <t>キンム</t>
    </rPh>
    <rPh sb="23" eb="24">
      <t>ヒト</t>
    </rPh>
    <phoneticPr fontId="1"/>
  </si>
  <si>
    <t>生後３ヶ月～小学校６年生までの子どものいる人</t>
  </si>
  <si>
    <t>会員の資格</t>
    <rPh sb="0" eb="2">
      <t>カイイン</t>
    </rPh>
    <rPh sb="3" eb="5">
      <t>シカク</t>
    </rPh>
    <phoneticPr fontId="1"/>
  </si>
  <si>
    <t>〈家事援助：妊娠中（母子手帳交付日以降）～産後３ヶ月の人〉</t>
    <rPh sb="1" eb="3">
      <t>カジ</t>
    </rPh>
    <rPh sb="3" eb="5">
      <t>エンジョ</t>
    </rPh>
    <rPh sb="6" eb="9">
      <t>ニンシンチュウ</t>
    </rPh>
    <rPh sb="10" eb="12">
      <t>ボシ</t>
    </rPh>
    <rPh sb="12" eb="14">
      <t>テチョウ</t>
    </rPh>
    <rPh sb="14" eb="17">
      <t>コウフビ</t>
    </rPh>
    <rPh sb="17" eb="19">
      <t>イコウ</t>
    </rPh>
    <rPh sb="21" eb="23">
      <t>サンゴ</t>
    </rPh>
    <rPh sb="23" eb="26">
      <t>サンカゲツ</t>
    </rPh>
    <rPh sb="27" eb="28">
      <t>ヒト</t>
    </rPh>
    <phoneticPr fontId="1"/>
  </si>
  <si>
    <t>まかせて会員</t>
    <rPh sb="4" eb="6">
      <t>カイイン</t>
    </rPh>
    <phoneticPr fontId="1"/>
  </si>
  <si>
    <t>※会員登録をする前に、センターが主催する講習会を受講する必要があります。</t>
    <rPh sb="1" eb="3">
      <t>カイイン</t>
    </rPh>
    <rPh sb="3" eb="5">
      <t>トウロク</t>
    </rPh>
    <rPh sb="8" eb="9">
      <t>マエ</t>
    </rPh>
    <rPh sb="16" eb="18">
      <t>シュサイ</t>
    </rPh>
    <rPh sb="20" eb="23">
      <t>コウシュウカイ</t>
    </rPh>
    <rPh sb="24" eb="26">
      <t>ジュコウ</t>
    </rPh>
    <rPh sb="28" eb="30">
      <t>ヒツヨウ</t>
    </rPh>
    <phoneticPr fontId="1"/>
  </si>
  <si>
    <t>利用料及び報酬額</t>
    <rPh sb="0" eb="2">
      <t>リヨウ</t>
    </rPh>
    <rPh sb="3" eb="4">
      <t>オヨ</t>
    </rPh>
    <rPh sb="5" eb="8">
      <t>ホウシュウガク</t>
    </rPh>
    <phoneticPr fontId="1"/>
  </si>
  <si>
    <t>平日（月～金）７：００～１９：００</t>
    <rPh sb="0" eb="2">
      <t>ヘイジツ</t>
    </rPh>
    <rPh sb="3" eb="4">
      <t>ゲツ</t>
    </rPh>
    <rPh sb="5" eb="6">
      <t>キン</t>
    </rPh>
    <phoneticPr fontId="1"/>
  </si>
  <si>
    <t>３００円</t>
    <rPh sb="3" eb="4">
      <t>エン</t>
    </rPh>
    <phoneticPr fontId="1"/>
  </si>
  <si>
    <t>４５０円</t>
    <rPh sb="3" eb="4">
      <t>エン</t>
    </rPh>
    <phoneticPr fontId="1"/>
  </si>
  <si>
    <t>（３０分当たり）</t>
    <rPh sb="3" eb="4">
      <t>フン</t>
    </rPh>
    <rPh sb="4" eb="5">
      <t>ア</t>
    </rPh>
    <phoneticPr fontId="1"/>
  </si>
  <si>
    <t>上記の時間以外・土、日、祝日</t>
    <rPh sb="0" eb="2">
      <t>ジョウキ</t>
    </rPh>
    <rPh sb="3" eb="5">
      <t>ジカン</t>
    </rPh>
    <rPh sb="5" eb="7">
      <t>イガイ</t>
    </rPh>
    <rPh sb="8" eb="9">
      <t>ド</t>
    </rPh>
    <rPh sb="10" eb="11">
      <t>ニチ</t>
    </rPh>
    <rPh sb="12" eb="13">
      <t>シュク</t>
    </rPh>
    <rPh sb="13" eb="14">
      <t>ジツ</t>
    </rPh>
    <phoneticPr fontId="1"/>
  </si>
  <si>
    <t>会員</t>
    <rPh sb="0" eb="2">
      <t>カイイン</t>
    </rPh>
    <phoneticPr fontId="1"/>
  </si>
  <si>
    <t>３５０円</t>
    <rPh sb="3" eb="4">
      <t>エン</t>
    </rPh>
    <phoneticPr fontId="1"/>
  </si>
  <si>
    <t>５５０円</t>
    <rPh sb="3" eb="4">
      <t>エン</t>
    </rPh>
    <phoneticPr fontId="1"/>
  </si>
  <si>
    <t>問合先</t>
  </si>
  <si>
    <t>おねがい会員</t>
    <phoneticPr fontId="1"/>
  </si>
  <si>
    <t>熱意を有する２０歳以上の人</t>
    <phoneticPr fontId="1"/>
  </si>
  <si>
    <t>まかせて</t>
    <phoneticPr fontId="1"/>
  </si>
  <si>
    <t>おねがい</t>
    <phoneticPr fontId="1"/>
  </si>
  <si>
    <t>本市に居住しており、心身共に健康で、援助活動に理解と</t>
    <rPh sb="0" eb="1">
      <t>モト</t>
    </rPh>
    <rPh sb="1" eb="2">
      <t>シ</t>
    </rPh>
    <rPh sb="3" eb="5">
      <t>キョジュウ</t>
    </rPh>
    <rPh sb="10" eb="12">
      <t>シンシン</t>
    </rPh>
    <rPh sb="12" eb="13">
      <t>トモ</t>
    </rPh>
    <rPh sb="14" eb="16">
      <t>ケンコウ</t>
    </rPh>
    <rPh sb="18" eb="20">
      <t>エンジョ</t>
    </rPh>
    <rPh sb="20" eb="22">
      <t>カツドウ</t>
    </rPh>
    <rPh sb="23" eb="25">
      <t>リカイ</t>
    </rPh>
    <phoneticPr fontId="1"/>
  </si>
  <si>
    <t>※ダイヤル式電話または内線専用電話からは</t>
    <rPh sb="5" eb="6">
      <t>シキ</t>
    </rPh>
    <rPh sb="6" eb="8">
      <t>デンワ</t>
    </rPh>
    <rPh sb="11" eb="13">
      <t>ナイセン</t>
    </rPh>
    <rPh sb="13" eb="15">
      <t>センヨウ</t>
    </rPh>
    <rPh sb="15" eb="17">
      <t>デンワ</t>
    </rPh>
    <phoneticPr fontId="1"/>
  </si>
  <si>
    <t>●広報電話を活用ください</t>
    <rPh sb="1" eb="5">
      <t>コウホウデンワ</t>
    </rPh>
    <rPh sb="6" eb="8">
      <t>カツヨウ</t>
    </rPh>
    <phoneticPr fontId="1"/>
  </si>
  <si>
    <t>番　組　表</t>
    <rPh sb="0" eb="1">
      <t>バン</t>
    </rPh>
    <rPh sb="2" eb="3">
      <t>クミ</t>
    </rPh>
    <rPh sb="4" eb="5">
      <t>ヒョウ</t>
    </rPh>
    <phoneticPr fontId="1"/>
  </si>
  <si>
    <t>広報電話　０１２０（８９４）２５６</t>
    <rPh sb="0" eb="2">
      <t>コウホウ</t>
    </rPh>
    <rPh sb="2" eb="4">
      <t>デンワ</t>
    </rPh>
    <phoneticPr fontId="1"/>
  </si>
  <si>
    <t>　当番医（日曜・休日）</t>
    <rPh sb="1" eb="3">
      <t>トウバン</t>
    </rPh>
    <rPh sb="3" eb="4">
      <t>イ</t>
    </rPh>
    <rPh sb="5" eb="7">
      <t>ニチヨウ</t>
    </rPh>
    <rPh sb="8" eb="10">
      <t>キュウジツ</t>
    </rPh>
    <phoneticPr fontId="1"/>
  </si>
  <si>
    <t>　夜間救急当番医</t>
    <rPh sb="1" eb="3">
      <t>ヤカン</t>
    </rPh>
    <rPh sb="3" eb="5">
      <t>キュウキュウ</t>
    </rPh>
    <rPh sb="5" eb="7">
      <t>トウバン</t>
    </rPh>
    <rPh sb="7" eb="8">
      <t>イ</t>
    </rPh>
    <phoneticPr fontId="1"/>
  </si>
  <si>
    <t>　歯科医の休日診療</t>
    <rPh sb="1" eb="3">
      <t>シカ</t>
    </rPh>
    <rPh sb="3" eb="4">
      <t>イ</t>
    </rPh>
    <rPh sb="5" eb="7">
      <t>キュウジツ</t>
    </rPh>
    <rPh sb="7" eb="9">
      <t>シンリョウ</t>
    </rPh>
    <phoneticPr fontId="1"/>
  </si>
  <si>
    <t>　水道サービスセンター</t>
    <rPh sb="1" eb="3">
      <t>スイドウ</t>
    </rPh>
    <phoneticPr fontId="1"/>
  </si>
  <si>
    <t>　下表の情報がいつでも聞けるよう広報電話を</t>
    <rPh sb="1" eb="2">
      <t>シタ</t>
    </rPh>
    <rPh sb="2" eb="3">
      <t>ヒョウ</t>
    </rPh>
    <rPh sb="4" eb="6">
      <t>ジョウホウ</t>
    </rPh>
    <rPh sb="11" eb="12">
      <t>キ</t>
    </rPh>
    <rPh sb="16" eb="18">
      <t>コウホウ</t>
    </rPh>
    <rPh sb="18" eb="20">
      <t>デンワ</t>
    </rPh>
    <phoneticPr fontId="1"/>
  </si>
  <si>
    <t>　設置しています。</t>
    <rPh sb="1" eb="3">
      <t>セッチ</t>
    </rPh>
    <phoneticPr fontId="1"/>
  </si>
  <si>
    <t>　 利用できません。</t>
    <rPh sb="2" eb="4">
      <t>リヨウ</t>
    </rPh>
    <phoneticPr fontId="1"/>
  </si>
  <si>
    <t>コープ川内店2階　50円</t>
    <rPh sb="3" eb="5">
      <t>センダイ</t>
    </rPh>
    <rPh sb="5" eb="6">
      <t>テン</t>
    </rPh>
    <rPh sb="7" eb="8">
      <t>カイ</t>
    </rPh>
    <rPh sb="11" eb="12">
      <t>エン</t>
    </rPh>
    <phoneticPr fontId="1"/>
  </si>
  <si>
    <t>おはなしひろば</t>
    <phoneticPr fontId="1"/>
  </si>
  <si>
    <t>医療機関名</t>
    <rPh sb="0" eb="2">
      <t>イリョウ</t>
    </rPh>
    <rPh sb="2" eb="4">
      <t>キカン</t>
    </rPh>
    <rPh sb="4" eb="5">
      <t>メイ</t>
    </rPh>
    <phoneticPr fontId="1"/>
  </si>
  <si>
    <t>電話番号</t>
    <rPh sb="0" eb="2">
      <t>デンワ</t>
    </rPh>
    <rPh sb="2" eb="4">
      <t>バンゴウ</t>
    </rPh>
    <phoneticPr fontId="1"/>
  </si>
  <si>
    <t>医師会立市民病院</t>
    <rPh sb="0" eb="3">
      <t>イシカイ</t>
    </rPh>
    <rPh sb="3" eb="4">
      <t>リツ</t>
    </rPh>
    <rPh sb="4" eb="6">
      <t>シミン</t>
    </rPh>
    <rPh sb="6" eb="8">
      <t>ビョウイン</t>
    </rPh>
    <phoneticPr fontId="1"/>
  </si>
  <si>
    <t>関小児科医院</t>
    <rPh sb="0" eb="1">
      <t>セキ</t>
    </rPh>
    <rPh sb="1" eb="4">
      <t>ショウニカ</t>
    </rPh>
    <rPh sb="4" eb="6">
      <t>イイン</t>
    </rPh>
    <phoneticPr fontId="1"/>
  </si>
  <si>
    <t>宮崎小児科</t>
    <rPh sb="0" eb="2">
      <t>ミヤザキ</t>
    </rPh>
    <rPh sb="2" eb="5">
      <t>ショウニカ</t>
    </rPh>
    <phoneticPr fontId="1"/>
  </si>
  <si>
    <t>済生会川内病院</t>
    <rPh sb="0" eb="3">
      <t>サイセイカイ</t>
    </rPh>
    <rPh sb="3" eb="5">
      <t>センダイ</t>
    </rPh>
    <rPh sb="5" eb="7">
      <t>ビョウイン</t>
    </rPh>
    <phoneticPr fontId="1"/>
  </si>
  <si>
    <t>川内こどもクリニック</t>
    <rPh sb="0" eb="2">
      <t>センダイ</t>
    </rPh>
    <phoneticPr fontId="1"/>
  </si>
  <si>
    <t>２３－５２２１</t>
    <phoneticPr fontId="1"/>
  </si>
  <si>
    <r>
      <rPr>
        <sz val="13"/>
        <color theme="1"/>
        <rFont val="ＭＳ Ｐゴシック"/>
        <family val="3"/>
        <charset val="128"/>
        <scheme val="minor"/>
      </rPr>
      <t xml:space="preserve">１日　1,000円
</t>
    </r>
    <r>
      <rPr>
        <sz val="12"/>
        <color theme="1"/>
        <rFont val="ＭＳ Ｐゴシック"/>
        <family val="3"/>
        <charset val="128"/>
        <scheme val="minor"/>
      </rPr>
      <t>（昼食、おやつ代含む）</t>
    </r>
    <rPh sb="0" eb="2">
      <t>イチニチ</t>
    </rPh>
    <rPh sb="8" eb="9">
      <t>エン</t>
    </rPh>
    <phoneticPr fontId="1"/>
  </si>
  <si>
    <t>月～土　　　</t>
    <rPh sb="0" eb="1">
      <t>ゲツ</t>
    </rPh>
    <phoneticPr fontId="1"/>
  </si>
  <si>
    <t>早朝８：００から・延長１９：００まで</t>
    <rPh sb="0" eb="2">
      <t>ソウチョウ</t>
    </rPh>
    <rPh sb="9" eb="11">
      <t>エンチョウ</t>
    </rPh>
    <phoneticPr fontId="1"/>
  </si>
  <si>
    <t>当日
　８：３０から</t>
    <rPh sb="0" eb="2">
      <t>トウジツ</t>
    </rPh>
    <phoneticPr fontId="1"/>
  </si>
  <si>
    <t>（１時間ごとに１００円）</t>
    <rPh sb="2" eb="4">
      <t>ジカン</t>
    </rPh>
    <rPh sb="10" eb="11">
      <t>エン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</si>
  <si>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>１日　1,000円</t>
    </r>
    <r>
      <rPr>
        <sz val="12"/>
        <color theme="1"/>
        <rFont val="ＭＳ Ｐゴシック"/>
        <family val="3"/>
        <charset val="128"/>
        <scheme val="minor"/>
      </rPr>
      <t>　</t>
    </r>
    <rPh sb="0" eb="2">
      <t>イチニチ</t>
    </rPh>
    <rPh sb="8" eb="9">
      <t>エン</t>
    </rPh>
    <phoneticPr fontId="1"/>
  </si>
  <si>
    <t>子育てサロン</t>
    <rPh sb="0" eb="2">
      <t>コソダ</t>
    </rPh>
    <phoneticPr fontId="1"/>
  </si>
  <si>
    <t>図書館樋脇分館</t>
  </si>
  <si>
    <t>図書館入来分館</t>
  </si>
  <si>
    <t>図書館東郷分館</t>
  </si>
  <si>
    <t>図書館祁答院分館</t>
  </si>
  <si>
    <t>いつき保育園</t>
    <rPh sb="3" eb="6">
      <t>ホイクエン</t>
    </rPh>
    <phoneticPr fontId="1"/>
  </si>
  <si>
    <t>原田町２５-２０</t>
    <rPh sb="0" eb="3">
      <t>ハラダチョウ</t>
    </rPh>
    <phoneticPr fontId="1"/>
  </si>
  <si>
    <t xml:space="preserve">月～金
</t>
    <rPh sb="0" eb="1">
      <t>ゲツ</t>
    </rPh>
    <rPh sb="2" eb="3">
      <t>キン</t>
    </rPh>
    <phoneticPr fontId="1"/>
  </si>
  <si>
    <t>※土曜・日曜・祝日・盆・年末年始は休み</t>
    <rPh sb="1" eb="2">
      <t>ツチ</t>
    </rPh>
    <rPh sb="2" eb="3">
      <t>ヨウ</t>
    </rPh>
    <rPh sb="4" eb="6">
      <t>ニチヨウ</t>
    </rPh>
    <rPh sb="7" eb="9">
      <t>シュクジツ</t>
    </rPh>
    <rPh sb="10" eb="11">
      <t>ボン</t>
    </rPh>
    <rPh sb="12" eb="14">
      <t>ネンマツ</t>
    </rPh>
    <rPh sb="14" eb="16">
      <t>ネンシ</t>
    </rPh>
    <rPh sb="17" eb="18">
      <t>ヤス</t>
    </rPh>
    <phoneticPr fontId="1"/>
  </si>
  <si>
    <t>月～金
　８：００～１８：００</t>
    <rPh sb="0" eb="1">
      <t>ゲツ</t>
    </rPh>
    <rPh sb="2" eb="3">
      <t>キン</t>
    </rPh>
    <phoneticPr fontId="1"/>
  </si>
  <si>
    <t>当日
　８：００～</t>
    <rPh sb="0" eb="2">
      <t>トウジツ</t>
    </rPh>
    <phoneticPr fontId="1"/>
  </si>
  <si>
    <t>「病児・病後児室　いっきーの森」</t>
    <rPh sb="1" eb="3">
      <t>ビョウジ</t>
    </rPh>
    <rPh sb="4" eb="6">
      <t>ビョウゴ</t>
    </rPh>
    <rPh sb="6" eb="7">
      <t>ジ</t>
    </rPh>
    <rPh sb="7" eb="8">
      <t>シツ</t>
    </rPh>
    <rPh sb="14" eb="15">
      <t>モリ</t>
    </rPh>
    <phoneticPr fontId="1"/>
  </si>
  <si>
    <t>「ぐうちょきぱー」</t>
    <phoneticPr fontId="1"/>
  </si>
  <si>
    <t>８：３０～１８：００</t>
    <phoneticPr fontId="1"/>
  </si>
  <si>
    <t>月～土
　１０：００～１７：００</t>
    <phoneticPr fontId="1"/>
  </si>
  <si>
    <t>　１８：００～１８：３０</t>
    <phoneticPr fontId="1"/>
  </si>
  <si>
    <t>２３－２６１１</t>
    <phoneticPr fontId="1"/>
  </si>
  <si>
    <t>　７：４５から</t>
    <phoneticPr fontId="1"/>
  </si>
  <si>
    <t>８：３０～１８：００</t>
    <phoneticPr fontId="1"/>
  </si>
  <si>
    <t>明書の提出が必要）</t>
    <phoneticPr fontId="1"/>
  </si>
  <si>
    <t>２２－２７６４</t>
    <phoneticPr fontId="1"/>
  </si>
  <si>
    <t xml:space="preserve">８：１５～１７：４５
</t>
    <phoneticPr fontId="1"/>
  </si>
  <si>
    <t>（昼食、おやつ代含む）（半日５００円）</t>
    <phoneticPr fontId="1"/>
  </si>
  <si>
    <t>２６－１３６６</t>
    <phoneticPr fontId="1"/>
  </si>
  <si>
    <t>明書の提出が必要）</t>
    <phoneticPr fontId="1"/>
  </si>
  <si>
    <t xml:space="preserve">８：００～１８：００
</t>
    <phoneticPr fontId="1"/>
  </si>
  <si>
    <t>２６－１７１７</t>
    <phoneticPr fontId="1"/>
  </si>
  <si>
    <t>前日
　１５：００～１７：００</t>
    <rPh sb="0" eb="2">
      <t>ゼンジツ</t>
    </rPh>
    <phoneticPr fontId="1"/>
  </si>
  <si>
    <t>総合福祉会館</t>
    <rPh sb="0" eb="2">
      <t>ソウゴウ</t>
    </rPh>
    <rPh sb="2" eb="4">
      <t>フクシ</t>
    </rPh>
    <rPh sb="4" eb="6">
      <t>カイカン</t>
    </rPh>
    <phoneticPr fontId="1"/>
  </si>
  <si>
    <t>樋脇保健センター</t>
    <rPh sb="0" eb="2">
      <t>ヒワキ</t>
    </rPh>
    <rPh sb="2" eb="4">
      <t>ホケン</t>
    </rPh>
    <phoneticPr fontId="1"/>
  </si>
  <si>
    <t>ファミリー・サポート・センター薩摩川内　　　平佐一丁目18番地　　☎２２－５０８５</t>
    <rPh sb="15" eb="17">
      <t>サツマ</t>
    </rPh>
    <rPh sb="17" eb="19">
      <t>センダイ</t>
    </rPh>
    <phoneticPr fontId="1"/>
  </si>
  <si>
    <t>「病児・病後児室　ひだまり」</t>
  </si>
  <si>
    <t>神田町２番３号</t>
    <rPh sb="0" eb="2">
      <t>カンダ</t>
    </rPh>
    <rPh sb="2" eb="3">
      <t>チョウ</t>
    </rPh>
    <rPh sb="4" eb="5">
      <t>バン</t>
    </rPh>
    <rPh sb="6" eb="7">
      <t>ゴウ</t>
    </rPh>
    <phoneticPr fontId="1"/>
  </si>
  <si>
    <t>おてんと保育園</t>
    <rPh sb="4" eb="7">
      <t>ホイクエン</t>
    </rPh>
    <phoneticPr fontId="1"/>
  </si>
  <si>
    <t>２９－３６２５</t>
    <phoneticPr fontId="1"/>
  </si>
  <si>
    <t xml:space="preserve">８：００～１７：００
</t>
    <phoneticPr fontId="1"/>
  </si>
  <si>
    <t>（昼食、おやつ代含む）</t>
    <phoneticPr fontId="1"/>
  </si>
  <si>
    <t>月～金
　８：００～１７：００</t>
    <rPh sb="0" eb="1">
      <t>ゲツ</t>
    </rPh>
    <rPh sb="2" eb="3">
      <t>キン</t>
    </rPh>
    <phoneticPr fontId="1"/>
  </si>
  <si>
    <t>前日
　７：００～２０：００</t>
    <rPh sb="0" eb="2">
      <t>ゼンジツ</t>
    </rPh>
    <phoneticPr fontId="1"/>
  </si>
  <si>
    <t>当日
　７：００から</t>
    <rPh sb="0" eb="2">
      <t>トウジツ</t>
    </rPh>
    <phoneticPr fontId="1"/>
  </si>
  <si>
    <t>個別健診</t>
    <rPh sb="0" eb="4">
      <t>コベツケンシン</t>
    </rPh>
    <phoneticPr fontId="1"/>
  </si>
  <si>
    <t>随時</t>
    <rPh sb="0" eb="2">
      <t>ズイジ</t>
    </rPh>
    <phoneticPr fontId="1"/>
  </si>
  <si>
    <t>Ｒ１.１１生</t>
    <rPh sb="5" eb="6">
      <t>ウ</t>
    </rPh>
    <phoneticPr fontId="1"/>
  </si>
  <si>
    <t>カレンダー用　</t>
    <rPh sb="5" eb="6">
      <t>ヨウ</t>
    </rPh>
    <phoneticPr fontId="1"/>
  </si>
  <si>
    <t>おいで　おいで</t>
    <phoneticPr fontId="1"/>
  </si>
  <si>
    <t>月～土（９：３０ー１５：３０）</t>
    <rPh sb="0" eb="1">
      <t>ゲツ</t>
    </rPh>
    <rPh sb="2" eb="3">
      <t>ド</t>
    </rPh>
    <phoneticPr fontId="1"/>
  </si>
  <si>
    <t>すくすくランド</t>
    <phoneticPr fontId="1"/>
  </si>
  <si>
    <t>月～金（９時―１７時）園庭開放・第２土曜１０時―１２時室内開放・「あそぼっか」園舎開放月～金１５：３０まで室内開放・通常サークルは１０時３０分ー１２時・土曜日は園庭開放</t>
    <rPh sb="0" eb="1">
      <t>ゲツ</t>
    </rPh>
    <rPh sb="2" eb="3">
      <t>キン</t>
    </rPh>
    <rPh sb="5" eb="6">
      <t>ジ</t>
    </rPh>
    <rPh sb="9" eb="10">
      <t>ジ</t>
    </rPh>
    <rPh sb="11" eb="13">
      <t>エンテイ</t>
    </rPh>
    <rPh sb="13" eb="15">
      <t>カイホウ</t>
    </rPh>
    <rPh sb="16" eb="17">
      <t>ダイ</t>
    </rPh>
    <rPh sb="18" eb="20">
      <t>ドヨウ</t>
    </rPh>
    <rPh sb="22" eb="23">
      <t>ジ</t>
    </rPh>
    <rPh sb="26" eb="27">
      <t>ジ</t>
    </rPh>
    <rPh sb="27" eb="29">
      <t>シツナイ</t>
    </rPh>
    <rPh sb="29" eb="31">
      <t>カイホウ</t>
    </rPh>
    <rPh sb="39" eb="41">
      <t>エンシャ</t>
    </rPh>
    <rPh sb="41" eb="43">
      <t>カイホウ</t>
    </rPh>
    <rPh sb="43" eb="44">
      <t>ゲツ</t>
    </rPh>
    <rPh sb="45" eb="46">
      <t>キン</t>
    </rPh>
    <rPh sb="53" eb="55">
      <t>シツナイ</t>
    </rPh>
    <rPh sb="55" eb="57">
      <t>カイホウ</t>
    </rPh>
    <rPh sb="58" eb="60">
      <t>ツウジョウ</t>
    </rPh>
    <rPh sb="67" eb="68">
      <t>ジ</t>
    </rPh>
    <rPh sb="70" eb="71">
      <t>フン</t>
    </rPh>
    <rPh sb="74" eb="75">
      <t>ジ</t>
    </rPh>
    <rPh sb="76" eb="79">
      <t>ドヨウビ</t>
    </rPh>
    <rPh sb="80" eb="82">
      <t>エンテイ</t>
    </rPh>
    <rPh sb="82" eb="84">
      <t>カイホウ</t>
    </rPh>
    <phoneticPr fontId="1"/>
  </si>
  <si>
    <t>スマイリィ</t>
    <phoneticPr fontId="1"/>
  </si>
  <si>
    <t>通常サークル（１０：３０－）・園庭開放（幼稚園行事のない10時－15時）</t>
    <rPh sb="0" eb="2">
      <t>ツウジョウ</t>
    </rPh>
    <rPh sb="15" eb="19">
      <t>エンテイカイホウ</t>
    </rPh>
    <rPh sb="20" eb="23">
      <t>ヨウチエン</t>
    </rPh>
    <rPh sb="23" eb="25">
      <t>ギョウジ</t>
    </rPh>
    <rPh sb="30" eb="31">
      <t>ジ</t>
    </rPh>
    <rPh sb="34" eb="35">
      <t>ジ</t>
    </rPh>
    <phoneticPr fontId="1"/>
  </si>
  <si>
    <t>すわっこ</t>
    <phoneticPr fontId="1"/>
  </si>
  <si>
    <t>月～土（１０：００－１５：００）その日の遊びは10:30-12時</t>
    <rPh sb="0" eb="1">
      <t>ゲツ</t>
    </rPh>
    <rPh sb="2" eb="3">
      <t>ド</t>
    </rPh>
    <rPh sb="18" eb="19">
      <t>ヒ</t>
    </rPh>
    <rPh sb="20" eb="21">
      <t>アソ</t>
    </rPh>
    <rPh sb="31" eb="32">
      <t>ジ</t>
    </rPh>
    <phoneticPr fontId="1"/>
  </si>
  <si>
    <t>てとて</t>
    <phoneticPr fontId="1"/>
  </si>
  <si>
    <t>月～金（９時ー１４時）・相談月～金（１０時ー１２時）</t>
    <rPh sb="0" eb="1">
      <t>ゲツ</t>
    </rPh>
    <rPh sb="2" eb="3">
      <t>キン</t>
    </rPh>
    <rPh sb="5" eb="6">
      <t>ジ</t>
    </rPh>
    <rPh sb="9" eb="10">
      <t>ジ</t>
    </rPh>
    <rPh sb="12" eb="14">
      <t>ソウダン</t>
    </rPh>
    <rPh sb="14" eb="15">
      <t>ゲツ</t>
    </rPh>
    <rPh sb="16" eb="17">
      <t>キン</t>
    </rPh>
    <rPh sb="20" eb="21">
      <t>ジ</t>
    </rPh>
    <rPh sb="24" eb="25">
      <t>ジ</t>
    </rPh>
    <phoneticPr fontId="1"/>
  </si>
  <si>
    <t>ぱぴぃら</t>
    <phoneticPr fontId="1"/>
  </si>
  <si>
    <t>ほっとランド</t>
    <phoneticPr fontId="1"/>
  </si>
  <si>
    <t>室内開放（月火水金９：３０－１４）・通常サークル（１０：３０－１２）　　　　　　　　　　　　　　　園庭開放（月～金）・ 相談（ 月～金） 各９：３０－１4：３０.</t>
    <rPh sb="0" eb="2">
      <t>シツナイ</t>
    </rPh>
    <rPh sb="2" eb="4">
      <t>カイホウ</t>
    </rPh>
    <rPh sb="5" eb="6">
      <t>ガツ</t>
    </rPh>
    <rPh sb="6" eb="7">
      <t>カ</t>
    </rPh>
    <rPh sb="7" eb="8">
      <t>スイ</t>
    </rPh>
    <rPh sb="8" eb="9">
      <t>キン</t>
    </rPh>
    <rPh sb="49" eb="51">
      <t>エンテイ</t>
    </rPh>
    <rPh sb="51" eb="53">
      <t>カイホウ</t>
    </rPh>
    <rPh sb="54" eb="55">
      <t>ゲツ</t>
    </rPh>
    <rPh sb="56" eb="57">
      <t>キン</t>
    </rPh>
    <rPh sb="60" eb="62">
      <t>ソウダン</t>
    </rPh>
    <rPh sb="64" eb="65">
      <t>ゲツ</t>
    </rPh>
    <rPh sb="66" eb="67">
      <t>キン</t>
    </rPh>
    <rPh sb="69" eb="70">
      <t>カク</t>
    </rPh>
    <phoneticPr fontId="1"/>
  </si>
  <si>
    <t>ぽけっと</t>
    <phoneticPr fontId="1"/>
  </si>
  <si>
    <t>９時ー１５時（月～土）　開放利用の年齢別はのせない</t>
    <rPh sb="1" eb="2">
      <t>ジ</t>
    </rPh>
    <rPh sb="5" eb="6">
      <t>ジ</t>
    </rPh>
    <rPh sb="7" eb="8">
      <t>ゲツ</t>
    </rPh>
    <rPh sb="9" eb="10">
      <t>ド</t>
    </rPh>
    <rPh sb="12" eb="14">
      <t>カイホウ</t>
    </rPh>
    <rPh sb="14" eb="16">
      <t>リヨウ</t>
    </rPh>
    <rPh sb="17" eb="19">
      <t>ネンレイ</t>
    </rPh>
    <rPh sb="19" eb="20">
      <t>ベツ</t>
    </rPh>
    <phoneticPr fontId="1"/>
  </si>
  <si>
    <t>なかよし広場</t>
    <rPh sb="4" eb="6">
      <t>ヒロバ</t>
    </rPh>
    <phoneticPr fontId="1"/>
  </si>
  <si>
    <t>ゆっぴい</t>
    <phoneticPr fontId="1"/>
  </si>
  <si>
    <t>サンサン</t>
    <phoneticPr fontId="1"/>
  </si>
  <si>
    <t>ちびっこクラブ</t>
    <phoneticPr fontId="1"/>
  </si>
  <si>
    <t>毎週木曜10-12</t>
    <rPh sb="0" eb="2">
      <t>マイシュウ</t>
    </rPh>
    <rPh sb="2" eb="4">
      <t>モクヨウ</t>
    </rPh>
    <phoneticPr fontId="1"/>
  </si>
  <si>
    <t>せせらぎ</t>
    <phoneticPr fontId="1"/>
  </si>
  <si>
    <t>入来こども園</t>
    <rPh sb="0" eb="2">
      <t>イリキ</t>
    </rPh>
    <rPh sb="5" eb="6">
      <t>エン</t>
    </rPh>
    <phoneticPr fontId="1"/>
  </si>
  <si>
    <t>おやこ館</t>
    <rPh sb="3" eb="4">
      <t>カン</t>
    </rPh>
    <phoneticPr fontId="1"/>
  </si>
  <si>
    <t>永照寺保育園</t>
    <rPh sb="0" eb="3">
      <t>エイショウジ</t>
    </rPh>
    <rPh sb="3" eb="6">
      <t>ホイクエン</t>
    </rPh>
    <phoneticPr fontId="1"/>
  </si>
  <si>
    <t>第1火曜10-12（読み聞かせ・自由遊び）5月…第2火曜　　　　4月・9月・3月…休み</t>
    <rPh sb="0" eb="1">
      <t>ダイ</t>
    </rPh>
    <rPh sb="10" eb="11">
      <t>ヨ</t>
    </rPh>
    <rPh sb="12" eb="13">
      <t>キ</t>
    </rPh>
    <rPh sb="16" eb="19">
      <t>ジユウアソ</t>
    </rPh>
    <rPh sb="33" eb="34">
      <t>ガツ</t>
    </rPh>
    <rPh sb="36" eb="37">
      <t>ガツ</t>
    </rPh>
    <rPh sb="39" eb="40">
      <t>ガツ</t>
    </rPh>
    <rPh sb="41" eb="42">
      <t>ヤス</t>
    </rPh>
    <phoneticPr fontId="1"/>
  </si>
  <si>
    <t>ファミサポ</t>
    <phoneticPr fontId="1"/>
  </si>
  <si>
    <t>ＳＳプラザせんだい</t>
    <phoneticPr fontId="1"/>
  </si>
  <si>
    <t>川内スポーツクラブ０１
（はぐＨＵＧくらぶ）</t>
    <rPh sb="0" eb="2">
      <t>センダイ</t>
    </rPh>
    <phoneticPr fontId="1"/>
  </si>
  <si>
    <t>アリーナ(川）
樋脇保健センター</t>
    <rPh sb="5" eb="6">
      <t>カワ</t>
    </rPh>
    <rPh sb="8" eb="10">
      <t>ヒワキ</t>
    </rPh>
    <rPh sb="10" eb="12">
      <t>ホケン</t>
    </rPh>
    <phoneticPr fontId="1"/>
  </si>
  <si>
    <t>樋脇分館</t>
    <rPh sb="0" eb="2">
      <t>ヒワキ</t>
    </rPh>
    <rPh sb="2" eb="4">
      <t>ブンカン</t>
    </rPh>
    <phoneticPr fontId="1"/>
  </si>
  <si>
    <t>入来分館</t>
    <rPh sb="0" eb="2">
      <t>イリキ</t>
    </rPh>
    <rPh sb="2" eb="4">
      <t>ブンカン</t>
    </rPh>
    <phoneticPr fontId="1"/>
  </si>
  <si>
    <t>東郷分館</t>
    <rPh sb="0" eb="2">
      <t>トウゴウ</t>
    </rPh>
    <rPh sb="2" eb="4">
      <t>ブンカン</t>
    </rPh>
    <phoneticPr fontId="1"/>
  </si>
  <si>
    <t>祁答院分館</t>
    <rPh sb="0" eb="3">
      <t>ケドウイン</t>
    </rPh>
    <rPh sb="3" eb="5">
      <t>ブンカン</t>
    </rPh>
    <phoneticPr fontId="1"/>
  </si>
  <si>
    <t>げんき</t>
    <phoneticPr fontId="1"/>
  </si>
  <si>
    <t>がらっぱキッズ</t>
    <phoneticPr fontId="1"/>
  </si>
  <si>
    <t>コープ川内店２階</t>
    <rPh sb="3" eb="5">
      <t>センダイ</t>
    </rPh>
    <rPh sb="5" eb="6">
      <t>テン</t>
    </rPh>
    <rPh sb="7" eb="8">
      <t>カイ</t>
    </rPh>
    <phoneticPr fontId="1"/>
  </si>
  <si>
    <t>●</t>
    <phoneticPr fontId="1"/>
  </si>
  <si>
    <t>永照寺保育園</t>
    <rPh sb="0" eb="6">
      <t>エイショウジホイクエン</t>
    </rPh>
    <phoneticPr fontId="1"/>
  </si>
  <si>
    <t>月～金（９時－１５時）</t>
    <rPh sb="0" eb="1">
      <t>ゲツ</t>
    </rPh>
    <rPh sb="2" eb="3">
      <t>キン</t>
    </rPh>
    <rPh sb="5" eb="6">
      <t>ジ</t>
    </rPh>
    <rPh sb="9" eb="10">
      <t>ジ</t>
    </rPh>
    <phoneticPr fontId="1"/>
  </si>
  <si>
    <t>第3水曜　9:50-11:50・13-15　　</t>
    <rPh sb="0" eb="1">
      <t>ダイ</t>
    </rPh>
    <rPh sb="2" eb="4">
      <t>スイヨウ</t>
    </rPh>
    <phoneticPr fontId="1"/>
  </si>
  <si>
    <t>中央図書館
おはなしグループクローバー
わくわく図書館</t>
    <rPh sb="0" eb="2">
      <t>チュウオウ</t>
    </rPh>
    <rPh sb="2" eb="5">
      <t>トショカン</t>
    </rPh>
    <rPh sb="24" eb="27">
      <t>トショカン</t>
    </rPh>
    <phoneticPr fontId="1"/>
  </si>
  <si>
    <t>室内開放 10-12　 50円　　４月休み　現在お休み中</t>
    <rPh sb="0" eb="2">
      <t>シツナイ</t>
    </rPh>
    <rPh sb="2" eb="4">
      <t>カイホウ</t>
    </rPh>
    <rPh sb="14" eb="15">
      <t>エン</t>
    </rPh>
    <rPh sb="18" eb="19">
      <t>ガツ</t>
    </rPh>
    <rPh sb="19" eb="20">
      <t>ヤス</t>
    </rPh>
    <rPh sb="22" eb="24">
      <t>ゲンザイ</t>
    </rPh>
    <rPh sb="25" eb="26">
      <t>ヤス</t>
    </rPh>
    <rPh sb="27" eb="28">
      <t>チュウ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</si>
  <si>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おはなしひろば</t>
    </r>
    <r>
      <rPr>
        <sz val="14"/>
        <color theme="1"/>
        <rFont val="ＭＳ Ｐゴシック"/>
        <family val="3"/>
        <charset val="128"/>
        <scheme val="minor"/>
      </rPr>
      <t>（分館）</t>
    </r>
    <rPh sb="8" eb="10">
      <t>ブンカン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</si>
  <si>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なかよし広場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（毎週火曜日１０－１２）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</si>
  <si>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ゆっぴい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（第３金曜日１０－１１：３０）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</si>
  <si>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ちびっこクラブ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（毎週木曜日１０－１２）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</si>
  <si>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おやこ館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（第１火曜日１０－１２）</t>
    </r>
    <rPh sb="27" eb="30">
      <t>カヨウビ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</si>
  <si>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おはなしひろば</t>
    </r>
    <r>
      <rPr>
        <sz val="14"/>
        <color theme="1"/>
        <rFont val="ＭＳ Ｐゴシック"/>
        <family val="3"/>
        <charset val="128"/>
        <scheme val="minor"/>
      </rPr>
      <t>（中央図書館</t>
    </r>
    <r>
      <rPr>
        <sz val="11"/>
        <color theme="1"/>
        <rFont val="ＭＳ Ｐゴシック"/>
        <family val="2"/>
        <charset val="128"/>
        <scheme val="minor"/>
      </rPr>
      <t>）</t>
    </r>
    <rPh sb="8" eb="10">
      <t>チュウオウ</t>
    </rPh>
    <rPh sb="10" eb="13">
      <t>トショカン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</si>
  <si>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入来分館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（第３土曜日１０－１０：３０）</t>
    </r>
    <rPh sb="0" eb="4">
      <t>イリキブンカン</t>
    </rPh>
    <rPh sb="27" eb="28">
      <t>ダイ</t>
    </rPh>
    <rPh sb="29" eb="32">
      <t>ドヨウビ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</si>
  <si>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東郷分館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（第３水曜日１０：３０－１１）</t>
    </r>
    <rPh sb="0" eb="2">
      <t>トウゴウ</t>
    </rPh>
    <rPh sb="2" eb="4">
      <t>ブンカン</t>
    </rPh>
    <rPh sb="27" eb="28">
      <t>ダイ</t>
    </rPh>
    <rPh sb="29" eb="32">
      <t>スイヨウビ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</si>
  <si>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祁答院分館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（第３水曜日１５－１５：３０）</t>
    </r>
    <rPh sb="0" eb="3">
      <t>ケドウイン</t>
    </rPh>
    <rPh sb="3" eb="5">
      <t>ブンカン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</si>
  <si>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がらっぱキッズ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（第３木曜日１０－１２）</t>
    </r>
    <r>
      <rPr>
        <sz val="11"/>
        <color theme="1"/>
        <rFont val="ＭＳ Ｐゴシック"/>
        <family val="2"/>
        <charset val="128"/>
        <scheme val="minor"/>
      </rPr>
      <t>　</t>
    </r>
    <rPh sb="24" eb="25">
      <t>ダイ</t>
    </rPh>
    <rPh sb="26" eb="29">
      <t>モクヨウビ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</si>
  <si>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わくわく図書館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（第４土曜日１０：３０－１１：３０）</t>
    </r>
    <rPh sb="4" eb="7">
      <t>トショカン</t>
    </rPh>
    <rPh sb="26" eb="27">
      <t>ダイ</t>
    </rPh>
    <rPh sb="28" eb="31">
      <t>ドヨウビ</t>
    </rPh>
    <phoneticPr fontId="1"/>
  </si>
  <si>
    <t>Ｒ４．５の予定</t>
    <rPh sb="5" eb="7">
      <t>ヨテイ</t>
    </rPh>
    <phoneticPr fontId="1"/>
  </si>
  <si>
    <t>Ｒ４.１生</t>
    <rPh sb="4" eb="5">
      <t>ウ</t>
    </rPh>
    <phoneticPr fontId="1"/>
  </si>
  <si>
    <t>Ｒ３.１０生</t>
    <rPh sb="5" eb="6">
      <t>ウ</t>
    </rPh>
    <phoneticPr fontId="1"/>
  </si>
  <si>
    <t>Ｒ２.１０生</t>
    <rPh sb="5" eb="6">
      <t>ウ</t>
    </rPh>
    <phoneticPr fontId="1"/>
  </si>
  <si>
    <t>Ｈ３０.１０生</t>
    <rPh sb="6" eb="7">
      <t>ウ</t>
    </rPh>
    <phoneticPr fontId="1"/>
  </si>
  <si>
    <t>１０・１７・２４・３１</t>
    <phoneticPr fontId="1"/>
  </si>
  <si>
    <t>１３・２０</t>
    <phoneticPr fontId="1"/>
  </si>
  <si>
    <t>１０・１７</t>
    <phoneticPr fontId="1"/>
  </si>
  <si>
    <t>１２・１９</t>
    <phoneticPr fontId="1"/>
  </si>
  <si>
    <t>２４・２６</t>
    <phoneticPr fontId="1"/>
  </si>
  <si>
    <t>１８</t>
    <phoneticPr fontId="1"/>
  </si>
  <si>
    <t>「ナーサリールーム　ｏｈａｎａ」</t>
    <phoneticPr fontId="1"/>
  </si>
  <si>
    <t xml:space="preserve">８：３０～１６：３０
</t>
    <phoneticPr fontId="1"/>
  </si>
  <si>
    <t>月～金
　８：３０～１７：３０</t>
    <rPh sb="0" eb="1">
      <t>ゲツ</t>
    </rPh>
    <rPh sb="2" eb="3">
      <t>キン</t>
    </rPh>
    <phoneticPr fontId="1"/>
  </si>
  <si>
    <t>利用の　　　　　　　　　　　１週間前から　　　　　　　前日１４：００まで</t>
    <rPh sb="0" eb="2">
      <t>リヨウ</t>
    </rPh>
    <rPh sb="15" eb="17">
      <t>シュウカン</t>
    </rPh>
    <rPh sb="17" eb="18">
      <t>マエ</t>
    </rPh>
    <rPh sb="27" eb="29">
      <t>ゼンジツ</t>
    </rPh>
    <phoneticPr fontId="1"/>
  </si>
  <si>
    <t>水引町３４０７番地</t>
    <rPh sb="0" eb="2">
      <t>ミズヒキ</t>
    </rPh>
    <rPh sb="2" eb="3">
      <t>チョウ</t>
    </rPh>
    <rPh sb="7" eb="9">
      <t>バンチ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</si>
  <si>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>５時間未満　　　　　　　 　1,000円</t>
    </r>
    <r>
      <rPr>
        <sz val="12"/>
        <color theme="1"/>
        <rFont val="ＭＳ Ｐゴシック"/>
        <family val="3"/>
        <charset val="128"/>
        <scheme val="minor"/>
      </rPr>
      <t>　</t>
    </r>
    <rPh sb="1" eb="3">
      <t>ジカン</t>
    </rPh>
    <rPh sb="3" eb="5">
      <t>ミマン</t>
    </rPh>
    <rPh sb="19" eb="20">
      <t>エン</t>
    </rPh>
    <phoneticPr fontId="1"/>
  </si>
  <si>
    <t>ナーサリールーム　ｏｈａｎａ</t>
    <phoneticPr fontId="1"/>
  </si>
  <si>
    <r>
      <rPr>
        <sz val="13"/>
        <color theme="1"/>
        <rFont val="ＭＳ Ｐゴシック"/>
        <family val="3"/>
        <charset val="128"/>
        <scheme val="minor"/>
      </rPr>
      <t>５時間以上 ８時間未満　2,000円</t>
    </r>
    <r>
      <rPr>
        <sz val="12"/>
        <color theme="1"/>
        <rFont val="ＭＳ Ｐゴシック"/>
        <family val="3"/>
        <charset val="128"/>
        <scheme val="minor"/>
      </rPr>
      <t>　</t>
    </r>
    <rPh sb="1" eb="3">
      <t>ジカン</t>
    </rPh>
    <rPh sb="3" eb="5">
      <t>イジョウ</t>
    </rPh>
    <rPh sb="7" eb="9">
      <t>ジカン</t>
    </rPh>
    <rPh sb="9" eb="11">
      <t>ミマン</t>
    </rPh>
    <rPh sb="17" eb="18">
      <t>エン</t>
    </rPh>
    <phoneticPr fontId="1"/>
  </si>
  <si>
    <t>３１－２０００</t>
    <phoneticPr fontId="1"/>
  </si>
  <si>
    <t>（ミルク、お弁当は持参）</t>
    <rPh sb="6" eb="8">
      <t>ベントウ</t>
    </rPh>
    <rPh sb="9" eb="11">
      <t>ジサン</t>
    </rPh>
    <phoneticPr fontId="1"/>
  </si>
  <si>
    <t>みどりのお家せんだい内</t>
    <rPh sb="5" eb="6">
      <t>イエ</t>
    </rPh>
    <rPh sb="10" eb="11">
      <t>ナイ</t>
    </rPh>
    <phoneticPr fontId="1"/>
  </si>
  <si>
    <t>フリースペース「げ・ん・き」</t>
  </si>
  <si>
    <r>
      <rPr>
        <sz val="13"/>
        <color theme="1"/>
        <rFont val="ＭＳ Ｐゴシック"/>
        <family val="3"/>
        <charset val="128"/>
        <scheme val="minor"/>
      </rPr>
      <t>１日　1,300円</t>
    </r>
    <r>
      <rPr>
        <sz val="12"/>
        <color theme="1"/>
        <rFont val="ＭＳ Ｐゴシック"/>
        <family val="3"/>
        <charset val="128"/>
        <scheme val="minor"/>
      </rPr>
      <t>　</t>
    </r>
    <rPh sb="0" eb="2">
      <t>イチニチ</t>
    </rPh>
    <rPh sb="8" eb="9">
      <t>エン</t>
    </rPh>
    <phoneticPr fontId="1"/>
  </si>
  <si>
    <t>日</t>
    <rPh sb="0" eb="1">
      <t>ニチ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</si>
  <si>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</si>
  <si>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</si>
  <si>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</si>
  <si>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</si>
  <si>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</si>
  <si>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</si>
  <si>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おいで</t>
    <phoneticPr fontId="1"/>
  </si>
  <si>
    <t>すくす</t>
    <phoneticPr fontId="1"/>
  </si>
  <si>
    <t>スマイ</t>
    <phoneticPr fontId="1"/>
  </si>
  <si>
    <t>すわっ</t>
    <phoneticPr fontId="1"/>
  </si>
  <si>
    <t>ぱぴぃ</t>
    <phoneticPr fontId="1"/>
  </si>
  <si>
    <t>ほっと</t>
    <phoneticPr fontId="1"/>
  </si>
  <si>
    <t>ぽけっ</t>
    <phoneticPr fontId="1"/>
  </si>
  <si>
    <t>せせら</t>
    <phoneticPr fontId="1"/>
  </si>
  <si>
    <t>事業所名</t>
    <rPh sb="0" eb="3">
      <t>ジギョウショ</t>
    </rPh>
    <rPh sb="3" eb="4">
      <t>メイ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</si>
  <si>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</si>
  <si>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</si>
  <si>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開所時間</t>
    <rPh sb="0" eb="2">
      <t>カイショ</t>
    </rPh>
    <rPh sb="2" eb="4">
      <t>ジカン</t>
    </rPh>
    <phoneticPr fontId="1"/>
  </si>
  <si>
    <t>おいでおいで　</t>
  </si>
  <si>
    <t>西向田町18-26　(関小児科近く）</t>
    <rPh sb="0" eb="1">
      <t>ニシ</t>
    </rPh>
    <rPh sb="1" eb="3">
      <t>ムコウダ</t>
    </rPh>
    <rPh sb="3" eb="4">
      <t>チョウ</t>
    </rPh>
    <phoneticPr fontId="1"/>
  </si>
  <si>
    <t>20-6682</t>
    <phoneticPr fontId="1"/>
  </si>
  <si>
    <t>すくすくランド　</t>
  </si>
  <si>
    <t>中郷4丁目187　（育英保育園内）</t>
    <rPh sb="0" eb="1">
      <t>チュウ</t>
    </rPh>
    <rPh sb="1" eb="2">
      <t>ゴウ</t>
    </rPh>
    <rPh sb="3" eb="5">
      <t>チョウメ</t>
    </rPh>
    <phoneticPr fontId="1"/>
  </si>
  <si>
    <t>22-5800</t>
  </si>
  <si>
    <t>スマイリィ　</t>
  </si>
  <si>
    <t>青山町4194　（青山幼稚園内）</t>
    <rPh sb="0" eb="3">
      <t>アオヤマチョウ</t>
    </rPh>
    <phoneticPr fontId="1"/>
  </si>
  <si>
    <t>20-0775</t>
    <phoneticPr fontId="1"/>
  </si>
  <si>
    <t>樋脇町市比野550　（すわこども園内）</t>
    <rPh sb="0" eb="2">
      <t>ヒワキ</t>
    </rPh>
    <rPh sb="2" eb="3">
      <t>マチ</t>
    </rPh>
    <rPh sb="3" eb="4">
      <t>イチ</t>
    </rPh>
    <rPh sb="4" eb="5">
      <t>ヒ</t>
    </rPh>
    <rPh sb="5" eb="6">
      <t>ノ</t>
    </rPh>
    <phoneticPr fontId="1"/>
  </si>
  <si>
    <t>38-1193</t>
    <phoneticPr fontId="1"/>
  </si>
  <si>
    <t>御陵下町19-5　（川内すわこども園内）</t>
    <rPh sb="0" eb="4">
      <t>ゴリョウシタチョウ</t>
    </rPh>
    <phoneticPr fontId="1"/>
  </si>
  <si>
    <t>20-2630</t>
    <phoneticPr fontId="1"/>
  </si>
  <si>
    <t>隈之城町1001　（純心幼稚園内）</t>
    <rPh sb="0" eb="1">
      <t>クマ</t>
    </rPh>
    <rPh sb="1" eb="2">
      <t>ノ</t>
    </rPh>
    <rPh sb="2" eb="3">
      <t>シロ</t>
    </rPh>
    <rPh sb="3" eb="4">
      <t>マチ</t>
    </rPh>
    <phoneticPr fontId="1"/>
  </si>
  <si>
    <t>25-1815</t>
    <phoneticPr fontId="1"/>
  </si>
  <si>
    <t>宮里町3048-9　（清水丘保育園内）</t>
    <phoneticPr fontId="1"/>
  </si>
  <si>
    <t>22-8313</t>
  </si>
  <si>
    <t>平佐町３６６９-１-B棟　（せんだい幼稚園近く）</t>
    <phoneticPr fontId="1"/>
  </si>
  <si>
    <t>080-2779-6723</t>
  </si>
  <si>
    <t>大小路町14-5　（中央公民館）</t>
    <rPh sb="0" eb="4">
      <t>オオショウジチョウ</t>
    </rPh>
    <phoneticPr fontId="1"/>
  </si>
  <si>
    <t>なかよ</t>
    <phoneticPr fontId="1"/>
  </si>
  <si>
    <t>永利町4107-1　（社会福祉協議会）</t>
    <rPh sb="0" eb="3">
      <t>ナガトシチョウ</t>
    </rPh>
    <phoneticPr fontId="1"/>
  </si>
  <si>
    <t>ゆっぴ</t>
    <phoneticPr fontId="1"/>
  </si>
  <si>
    <t>樋脇町市比野2926-2　（社協樋脇支所）</t>
    <rPh sb="0" eb="2">
      <t>ヒワキ</t>
    </rPh>
    <rPh sb="2" eb="3">
      <t>チョウ</t>
    </rPh>
    <rPh sb="3" eb="4">
      <t>イチ</t>
    </rPh>
    <rPh sb="4" eb="5">
      <t>ヒ</t>
    </rPh>
    <rPh sb="5" eb="6">
      <t>ノ</t>
    </rPh>
    <phoneticPr fontId="1"/>
  </si>
  <si>
    <t>サンサ</t>
    <phoneticPr fontId="1"/>
  </si>
  <si>
    <t>ちびっ</t>
    <phoneticPr fontId="1"/>
  </si>
  <si>
    <t>祁答院町下手41　（社協祁答院支所）</t>
    <rPh sb="0" eb="3">
      <t>ケドウイン</t>
    </rPh>
    <rPh sb="3" eb="4">
      <t>チョウ</t>
    </rPh>
    <rPh sb="4" eb="6">
      <t>シモテ</t>
    </rPh>
    <phoneticPr fontId="1"/>
  </si>
  <si>
    <t>おやこ</t>
    <phoneticPr fontId="1"/>
  </si>
  <si>
    <t>おやこ館</t>
    <phoneticPr fontId="1"/>
  </si>
  <si>
    <t>38-0448</t>
    <phoneticPr fontId="1"/>
  </si>
  <si>
    <t>22-5085</t>
    <phoneticPr fontId="1"/>
  </si>
  <si>
    <t>川内ス</t>
    <rPh sb="0" eb="2">
      <t>センダイ</t>
    </rPh>
    <phoneticPr fontId="1"/>
  </si>
  <si>
    <t>おはな</t>
    <phoneticPr fontId="1"/>
  </si>
  <si>
    <t>22-3542</t>
    <phoneticPr fontId="1"/>
  </si>
  <si>
    <t>げ・ん・き</t>
    <phoneticPr fontId="1"/>
  </si>
  <si>
    <t>宮内町3886-1みどりのお家せんだい</t>
  </si>
  <si>
    <t>がらっ</t>
    <phoneticPr fontId="1"/>
  </si>
  <si>
    <t>樋脇町市比野2549　</t>
    <phoneticPr fontId="1"/>
  </si>
  <si>
    <t>　　（永照寺保育園内）</t>
    <phoneticPr fontId="1"/>
  </si>
  <si>
    <t>平佐一丁目18番地　</t>
    <rPh sb="0" eb="2">
      <t>ヒラサ</t>
    </rPh>
    <rPh sb="2" eb="5">
      <t>１チョウメ</t>
    </rPh>
    <rPh sb="7" eb="9">
      <t>バンチ</t>
    </rPh>
    <phoneticPr fontId="1"/>
  </si>
  <si>
    <t>　　（ＳＳプラザせんだい内）</t>
    <phoneticPr fontId="1"/>
  </si>
  <si>
    <t>運動公園町3030</t>
    <rPh sb="0" eb="2">
      <t>ウンドウ</t>
    </rPh>
    <rPh sb="2" eb="4">
      <t>コウエン</t>
    </rPh>
    <rPh sb="4" eb="5">
      <t>チョウ</t>
    </rPh>
    <phoneticPr fontId="1"/>
  </si>
  <si>
    <t>大小路町14-5　</t>
    <rPh sb="0" eb="4">
      <t>オオショウジチョウ</t>
    </rPh>
    <phoneticPr fontId="1"/>
  </si>
  <si>
    <t>　　（中央図書館）</t>
    <phoneticPr fontId="1"/>
  </si>
  <si>
    <t>樋脇町市比野2442-1　</t>
    <rPh sb="0" eb="2">
      <t>ヒワキ</t>
    </rPh>
    <rPh sb="2" eb="3">
      <t>チョウ</t>
    </rPh>
    <rPh sb="3" eb="4">
      <t>イチ</t>
    </rPh>
    <rPh sb="4" eb="5">
      <t>ヒ</t>
    </rPh>
    <rPh sb="5" eb="6">
      <t>ノ</t>
    </rPh>
    <phoneticPr fontId="1"/>
  </si>
  <si>
    <t>東郷町斧渕618-4　</t>
    <rPh sb="0" eb="2">
      <t>トウゴウ</t>
    </rPh>
    <rPh sb="2" eb="3">
      <t>チョウ</t>
    </rPh>
    <rPh sb="3" eb="4">
      <t>オノ</t>
    </rPh>
    <rPh sb="4" eb="5">
      <t>フチ</t>
    </rPh>
    <phoneticPr fontId="1"/>
  </si>
  <si>
    <t>　　（図書館東郷分館）</t>
    <phoneticPr fontId="1"/>
  </si>
  <si>
    <t>　　（図書館樋脇分館）</t>
    <phoneticPr fontId="1"/>
  </si>
  <si>
    <t>入来町浦之名33　</t>
    <rPh sb="0" eb="2">
      <t>イリキ</t>
    </rPh>
    <rPh sb="2" eb="3">
      <t>マチ</t>
    </rPh>
    <rPh sb="3" eb="4">
      <t>ウラ</t>
    </rPh>
    <rPh sb="4" eb="5">
      <t>ノ</t>
    </rPh>
    <rPh sb="5" eb="6">
      <t>ナ</t>
    </rPh>
    <phoneticPr fontId="1"/>
  </si>
  <si>
    <t>　　（図書館入来分館）</t>
    <phoneticPr fontId="1"/>
  </si>
  <si>
    <t>祁答院町下手974</t>
    <rPh sb="0" eb="3">
      <t>ケドウイン</t>
    </rPh>
    <rPh sb="3" eb="4">
      <t>チョウ</t>
    </rPh>
    <rPh sb="4" eb="6">
      <t>シモテ</t>
    </rPh>
    <phoneticPr fontId="1"/>
  </si>
  <si>
    <t>　　（図書館祁答院分館）</t>
    <phoneticPr fontId="1"/>
  </si>
  <si>
    <t>　　（グリーンコープかごしま生協）</t>
    <phoneticPr fontId="1"/>
  </si>
  <si>
    <t>　　（サンアリーナせんだい内）</t>
    <rPh sb="13" eb="14">
      <t>ナイ</t>
    </rPh>
    <phoneticPr fontId="1"/>
  </si>
  <si>
    <t>川内スポーツクラブ０１
はぐHUGくらぶ</t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</si>
  <si>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中央図書館</t>
    </r>
    <rPh sb="7" eb="9">
      <t>チュウオウ</t>
    </rPh>
    <rPh sb="9" eb="12">
      <t>トショカン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</si>
  <si>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図書館樋脇分館</t>
    </r>
    <rPh sb="7" eb="10">
      <t>トショカン</t>
    </rPh>
    <rPh sb="10" eb="12">
      <t>ヒワキ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</si>
  <si>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図書館東郷分館</t>
    </r>
    <rPh sb="7" eb="10">
      <t>トショカン</t>
    </rPh>
    <rPh sb="10" eb="12">
      <t>トウゴウ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</si>
  <si>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図書館入来分館</t>
    </r>
    <rPh sb="7" eb="10">
      <t>トショカン</t>
    </rPh>
    <rPh sb="10" eb="12">
      <t>イリキ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</si>
  <si>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図書館祁答院分館</t>
    </r>
    <rPh sb="7" eb="10">
      <t>トショカン</t>
    </rPh>
    <rPh sb="10" eb="13">
      <t>ケドウイン</t>
    </rPh>
    <rPh sb="13" eb="15">
      <t>ブンカン</t>
    </rPh>
    <phoneticPr fontId="1"/>
  </si>
  <si>
    <t>対象年齢</t>
    <rPh sb="0" eb="2">
      <t>タイショウ</t>
    </rPh>
    <rPh sb="2" eb="4">
      <t>ネンレイ</t>
    </rPh>
    <phoneticPr fontId="1"/>
  </si>
  <si>
    <r>
      <t>備考</t>
    </r>
    <r>
      <rPr>
        <sz val="10"/>
        <color theme="1"/>
        <rFont val="ＭＳ ゴシック"/>
        <family val="3"/>
        <charset val="128"/>
      </rPr>
      <t>（施設外実施場所等）</t>
    </r>
    <rPh sb="0" eb="2">
      <t>ビコウ</t>
    </rPh>
    <rPh sb="3" eb="5">
      <t>シセツ</t>
    </rPh>
    <rPh sb="5" eb="6">
      <t>ガイ</t>
    </rPh>
    <rPh sb="6" eb="8">
      <t>ジッシ</t>
    </rPh>
    <rPh sb="8" eb="10">
      <t>バショ</t>
    </rPh>
    <rPh sb="10" eb="11">
      <t>トウ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</si>
  <si>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９：３０－１５：３０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</si>
  <si>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１０：００-１５：３０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</si>
  <si>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１０：００-１５：００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</si>
  <si>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９：００－１４：００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</si>
  <si>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９：００－１５：００</t>
    </r>
    <rPh sb="0" eb="4">
      <t>カイショジカン</t>
    </rPh>
    <phoneticPr fontId="1"/>
  </si>
  <si>
    <t>　　電話</t>
    <rPh sb="2" eb="4">
      <t>デンワ</t>
    </rPh>
    <phoneticPr fontId="1"/>
  </si>
  <si>
    <t>ファミ</t>
    <phoneticPr fontId="1"/>
  </si>
  <si>
    <t>　　　活動内容　　/　ﾌﾟﾛｸﾞﾗﾑ前後に開放時間有無　</t>
    <rPh sb="3" eb="5">
      <t>カツドウ</t>
    </rPh>
    <rPh sb="5" eb="7">
      <t>ナイヨウ</t>
    </rPh>
    <rPh sb="18" eb="19">
      <t>ニ</t>
    </rPh>
    <rPh sb="19" eb="21">
      <t>カイホウ</t>
    </rPh>
    <rPh sb="21" eb="23">
      <t>カイホウ</t>
    </rPh>
    <rPh sb="23" eb="25">
      <t>ジカン</t>
    </rPh>
    <rPh sb="25" eb="27">
      <t>ウム</t>
    </rPh>
    <phoneticPr fontId="1"/>
  </si>
  <si>
    <t>活動内容　/　ﾌﾟﾛｸﾞﾗﾑ前後開放時間有無
室 内　園 庭　　</t>
    <rPh sb="0" eb="2">
      <t>カツドウ</t>
    </rPh>
    <rPh sb="2" eb="4">
      <t>ナイヨウ</t>
    </rPh>
    <rPh sb="14" eb="16">
      <t>ゼンゴ</t>
    </rPh>
    <rPh sb="16" eb="18">
      <t>カイホウ</t>
    </rPh>
    <rPh sb="18" eb="20">
      <t>ジカン</t>
    </rPh>
    <rPh sb="20" eb="22">
      <t>ウム</t>
    </rPh>
    <rPh sb="23" eb="24">
      <t>ナイ</t>
    </rPh>
    <rPh sb="25" eb="26">
      <t>エン</t>
    </rPh>
    <rPh sb="27" eb="28">
      <t>ニワ</t>
    </rPh>
    <rPh sb="29" eb="30">
      <t>　</t>
    </rPh>
    <phoneticPr fontId="1"/>
  </si>
  <si>
    <t>日</t>
    <phoneticPr fontId="1"/>
  </si>
  <si>
    <t>若あゆこども園</t>
    <rPh sb="0" eb="1">
      <t>ワカ</t>
    </rPh>
    <rPh sb="6" eb="7">
      <t>エン</t>
    </rPh>
    <phoneticPr fontId="1"/>
  </si>
  <si>
    <t>42-1106</t>
  </si>
  <si>
    <t>東郷町斧渕4490-1</t>
  </si>
  <si>
    <t>（若あゆこども園内）</t>
  </si>
  <si>
    <t>入来町浦之名7517-3　（入来こども園内）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rPh sb="14" eb="16">
      <t>イリキ</t>
    </rPh>
    <rPh sb="19" eb="20">
      <t>エン</t>
    </rPh>
    <rPh sb="20" eb="21">
      <t>ナイ</t>
    </rPh>
    <phoneticPr fontId="1"/>
  </si>
  <si>
    <t>44-2391</t>
    <phoneticPr fontId="1"/>
  </si>
  <si>
    <t>10:00-11:30</t>
  </si>
  <si>
    <t>15:00-15:30</t>
  </si>
  <si>
    <t>子育て</t>
    <rPh sb="0" eb="2">
      <t>コソダ</t>
    </rPh>
    <phoneticPr fontId="1"/>
  </si>
  <si>
    <r>
      <t>開所時間</t>
    </r>
    <r>
      <rPr>
        <sz val="14"/>
        <color theme="1"/>
        <rFont val="ＭＳ Ｐゴシック"/>
        <family val="3"/>
        <charset val="128"/>
        <scheme val="minor"/>
      </rPr>
      <t>　９：３０－１５：００</t>
    </r>
    <rPh sb="0" eb="4">
      <t>カイショジカン</t>
    </rPh>
    <phoneticPr fontId="1"/>
  </si>
  <si>
    <t>第3金曜10-11:30　</t>
    <rPh sb="0" eb="1">
      <t>ダイ</t>
    </rPh>
    <rPh sb="2" eb="4">
      <t>キンヨウ</t>
    </rPh>
    <phoneticPr fontId="1"/>
  </si>
  <si>
    <t>月～土9:30-11：30</t>
    <rPh sb="0" eb="1">
      <t>ゲツ</t>
    </rPh>
    <rPh sb="2" eb="3">
      <t>ド</t>
    </rPh>
    <phoneticPr fontId="1"/>
  </si>
  <si>
    <t>４月</t>
    <rPh sb="1" eb="2">
      <t>ガツ</t>
    </rPh>
    <phoneticPr fontId="1"/>
  </si>
  <si>
    <t>２日（日）</t>
    <rPh sb="1" eb="2">
      <t>ニチ</t>
    </rPh>
    <rPh sb="3" eb="4">
      <t>ニチ</t>
    </rPh>
    <phoneticPr fontId="1"/>
  </si>
  <si>
    <t>９日（日）</t>
    <rPh sb="1" eb="2">
      <t>ニチ</t>
    </rPh>
    <rPh sb="3" eb="4">
      <t>ニチ</t>
    </rPh>
    <phoneticPr fontId="1"/>
  </si>
  <si>
    <t>２３日（日）</t>
    <rPh sb="2" eb="3">
      <t>ニチ</t>
    </rPh>
    <rPh sb="4" eb="5">
      <t>ニチ</t>
    </rPh>
    <phoneticPr fontId="1"/>
  </si>
  <si>
    <t>３０日（日）</t>
    <rPh sb="2" eb="3">
      <t>ニチ</t>
    </rPh>
    <rPh sb="4" eb="5">
      <t>ニチ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</si>
  <si>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ファミリーサポートセンター</t>
    </r>
    <r>
      <rPr>
        <sz val="16"/>
        <color theme="1"/>
        <rFont val="ＭＳ Ｐゴシック"/>
        <family val="3"/>
        <charset val="128"/>
        <scheme val="minor"/>
      </rPr>
      <t>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（第３水曜日１０－１２　１３－１５）</t>
    </r>
    <rPh sb="32" eb="33">
      <t>ダイ</t>
    </rPh>
    <rPh sb="34" eb="37">
      <t>スイヨウビ</t>
    </rPh>
    <phoneticPr fontId="1"/>
  </si>
  <si>
    <t>開催日</t>
    <phoneticPr fontId="1"/>
  </si>
  <si>
    <t>名称</t>
    <rPh sb="0" eb="2">
      <t>メイショウ</t>
    </rPh>
    <phoneticPr fontId="1"/>
  </si>
  <si>
    <t>乳・幼児</t>
    <phoneticPr fontId="1"/>
  </si>
  <si>
    <t>小学生以下</t>
    <phoneticPr fontId="1"/>
  </si>
  <si>
    <t>中央図書館　２Ｆ</t>
    <phoneticPr fontId="1"/>
  </si>
  <si>
    <t>中央図書館　３Ｆ</t>
    <phoneticPr fontId="1"/>
  </si>
  <si>
    <t>10:00-12:00</t>
    <phoneticPr fontId="1"/>
  </si>
  <si>
    <t>せせらぎ</t>
    <phoneticPr fontId="1"/>
  </si>
  <si>
    <t/>
  </si>
  <si>
    <t>13:00-15:00</t>
  </si>
  <si>
    <t>すわっこ</t>
    <phoneticPr fontId="1"/>
  </si>
  <si>
    <t>ぽけっと</t>
    <phoneticPr fontId="1"/>
  </si>
  <si>
    <t>２３－２２５３</t>
  </si>
  <si>
    <t>２２－１１１１</t>
  </si>
  <si>
    <t>２０－６３１８</t>
  </si>
  <si>
    <t>２０－０２２２</t>
  </si>
  <si>
    <t>おいでおいで</t>
    <phoneticPr fontId="1"/>
  </si>
  <si>
    <t>すくすくランド</t>
    <phoneticPr fontId="1"/>
  </si>
  <si>
    <t>スマイリィ</t>
    <phoneticPr fontId="1"/>
  </si>
  <si>
    <t>てとて</t>
    <phoneticPr fontId="1"/>
  </si>
  <si>
    <t>ぱぴぃら</t>
    <phoneticPr fontId="1"/>
  </si>
  <si>
    <t>ほっとランド</t>
    <phoneticPr fontId="1"/>
  </si>
  <si>
    <t>22-7251</t>
    <phoneticPr fontId="1"/>
  </si>
  <si>
    <t>29-5538</t>
    <phoneticPr fontId="1"/>
  </si>
  <si>
    <t>38-1166</t>
    <phoneticPr fontId="1"/>
  </si>
  <si>
    <t>080-6425-5503</t>
    <phoneticPr fontId="1"/>
  </si>
  <si>
    <t>38-0009</t>
    <phoneticPr fontId="1"/>
  </si>
  <si>
    <t>42-0053</t>
    <phoneticPr fontId="1"/>
  </si>
  <si>
    <t>44-5311</t>
    <phoneticPr fontId="1"/>
  </si>
  <si>
    <t>21-8755</t>
    <phoneticPr fontId="1"/>
  </si>
  <si>
    <t>22-0348</t>
    <phoneticPr fontId="1"/>
  </si>
  <si>
    <t>１６日（日）</t>
    <rPh sb="2" eb="3">
      <t>ニチ</t>
    </rPh>
    <rPh sb="4" eb="5">
      <t>ニチ</t>
    </rPh>
    <phoneticPr fontId="1"/>
  </si>
  <si>
    <t>２９日（土）</t>
    <rPh sb="2" eb="3">
      <t>ニチ</t>
    </rPh>
    <rPh sb="4" eb="5">
      <t>ド</t>
    </rPh>
    <phoneticPr fontId="1"/>
  </si>
  <si>
    <t>★</t>
  </si>
  <si>
    <t>おいで</t>
  </si>
  <si>
    <t>すくす</t>
  </si>
  <si>
    <t>スマイ</t>
  </si>
  <si>
    <t>すわっ</t>
  </si>
  <si>
    <t>てとて</t>
  </si>
  <si>
    <t>ぱぴぃ</t>
  </si>
  <si>
    <t>ほっと</t>
  </si>
  <si>
    <t>ぽけっ</t>
  </si>
  <si>
    <t>せせら</t>
  </si>
  <si>
    <t>毎週水曜日10-11：45　Ｒ５．４より連絡があった月は活動内容まで記載する</t>
    <rPh sb="0" eb="2">
      <t>マイシュウ</t>
    </rPh>
    <rPh sb="2" eb="5">
      <t>スイヨウビ</t>
    </rPh>
    <rPh sb="28" eb="30">
      <t>カツドウ</t>
    </rPh>
    <rPh sb="30" eb="32">
      <t>ナイヨウ</t>
    </rPh>
    <rPh sb="34" eb="36">
      <t>キサイ</t>
    </rPh>
    <phoneticPr fontId="1"/>
  </si>
  <si>
    <t>中央公民館</t>
    <rPh sb="0" eb="5">
      <t>チュウオウコウミンカン</t>
    </rPh>
    <phoneticPr fontId="1"/>
  </si>
  <si>
    <t>予</t>
    <rPh sb="0" eb="1">
      <t>ヨ</t>
    </rPh>
    <phoneticPr fontId="1"/>
  </si>
  <si>
    <t>しばらくお休み</t>
    <rPh sb="5" eb="6">
      <t>ヤス</t>
    </rPh>
    <phoneticPr fontId="1"/>
  </si>
  <si>
    <t>月</t>
    <phoneticPr fontId="1"/>
  </si>
  <si>
    <t>10:30-11:30</t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</si>
  <si>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げ・ん・き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（月２－３回月曜日１０－13：00）</t>
    </r>
    <rPh sb="25" eb="26">
      <t>ツキ</t>
    </rPh>
    <rPh sb="29" eb="30">
      <t>カイ</t>
    </rPh>
    <rPh sb="30" eb="33">
      <t>ゲツヨウビ</t>
    </rPh>
    <phoneticPr fontId="1"/>
  </si>
  <si>
    <t>10:00-13:00</t>
  </si>
  <si>
    <t>予</t>
  </si>
  <si>
    <t>予</t>
    <phoneticPr fontId="1"/>
  </si>
  <si>
    <r>
      <rPr>
        <sz val="10"/>
        <color theme="1"/>
        <rFont val="ＭＳ Ｐゴシック"/>
        <family val="3"/>
        <charset val="128"/>
        <scheme val="minor"/>
      </rPr>
      <t>第２火曜10:30-11:00</t>
    </r>
    <r>
      <rPr>
        <sz val="8"/>
        <color theme="1"/>
        <rFont val="ＭＳ Ｐゴシック"/>
        <family val="3"/>
        <charset val="128"/>
        <scheme val="minor"/>
      </rPr>
      <t>乳・幼児とその保護者　　　　　　　　　　　　　　　　　　　　　　　　　　　</t>
    </r>
    <r>
      <rPr>
        <sz val="10"/>
        <color theme="1"/>
        <rFont val="ＭＳ Ｐゴシック"/>
        <family val="3"/>
        <charset val="128"/>
        <scheme val="minor"/>
      </rPr>
      <t>第4土曜10:30-11：30</t>
    </r>
    <r>
      <rPr>
        <sz val="8"/>
        <color theme="1"/>
        <rFont val="ＭＳ Ｐゴシック"/>
        <family val="3"/>
        <charset val="128"/>
        <scheme val="minor"/>
      </rPr>
      <t>小学生以下とその保護者など　　　　　　　　　　　　　　　　　（４月→10:30－12:00　・　　6月→第５土曜・12月→第3土曜）　　　　　　　　　　　　　　　　　　</t>
    </r>
    <rPh sb="0" eb="1">
      <t>ダイ</t>
    </rPh>
    <rPh sb="2" eb="4">
      <t>カヨウ</t>
    </rPh>
    <rPh sb="15" eb="16">
      <t>チチ</t>
    </rPh>
    <rPh sb="17" eb="19">
      <t>ヨウジ</t>
    </rPh>
    <rPh sb="22" eb="25">
      <t>ホゴシャ</t>
    </rPh>
    <rPh sb="52" eb="53">
      <t>ダイ</t>
    </rPh>
    <rPh sb="54" eb="56">
      <t>ドヨウ</t>
    </rPh>
    <rPh sb="67" eb="72">
      <t>ショウガクセイイカ</t>
    </rPh>
    <rPh sb="75" eb="78">
      <t>ホゴシャ</t>
    </rPh>
    <rPh sb="99" eb="100">
      <t>ガツ</t>
    </rPh>
    <rPh sb="117" eb="118">
      <t>ガツ</t>
    </rPh>
    <rPh sb="119" eb="120">
      <t>ダイ</t>
    </rPh>
    <rPh sb="121" eb="123">
      <t>ドヨウ</t>
    </rPh>
    <rPh sb="126" eb="127">
      <t>ガツ</t>
    </rPh>
    <rPh sb="128" eb="129">
      <t>ダイ</t>
    </rPh>
    <rPh sb="130" eb="132">
      <t>ドヨウ</t>
    </rPh>
    <phoneticPr fontId="1"/>
  </si>
  <si>
    <t>第2金曜10:30-11：30　　8月休み　　</t>
    <rPh sb="18" eb="19">
      <t>ガツ</t>
    </rPh>
    <rPh sb="19" eb="20">
      <t>キュウ</t>
    </rPh>
    <phoneticPr fontId="1"/>
  </si>
  <si>
    <r>
      <rPr>
        <sz val="10"/>
        <color theme="1"/>
        <rFont val="ＭＳ Ｐゴシック"/>
        <family val="3"/>
        <charset val="128"/>
        <scheme val="minor"/>
      </rPr>
      <t>第3土曜10-10:30</t>
    </r>
    <r>
      <rPr>
        <sz val="8"/>
        <color theme="1"/>
        <rFont val="ＭＳ Ｐゴシック"/>
        <family val="3"/>
        <charset val="128"/>
        <scheme val="minor"/>
      </rPr>
      <t>　　　　　　　　　　　　　　　　　　　　　　　　　　　　　　　　　　　　　　　　　　　　　　　　　　　　　　　　　　　　　　　4月・10月・12月休</t>
    </r>
    <rPh sb="76" eb="77">
      <t>ガツ</t>
    </rPh>
    <rPh sb="80" eb="81">
      <t>ガツ</t>
    </rPh>
    <rPh sb="84" eb="85">
      <t>ガツ</t>
    </rPh>
    <rPh sb="85" eb="86">
      <t>ヤスミ</t>
    </rPh>
    <phoneticPr fontId="1"/>
  </si>
  <si>
    <t>第3水曜10:30-11:00　
８月…休み　</t>
    <rPh sb="18" eb="19">
      <t>ガツ</t>
    </rPh>
    <rPh sb="20" eb="21">
      <t>キュウ</t>
    </rPh>
    <phoneticPr fontId="1"/>
  </si>
  <si>
    <t>第3水曜15-15:30　　８月…休み</t>
    <rPh sb="0" eb="1">
      <t>ダイ</t>
    </rPh>
    <rPh sb="2" eb="4">
      <t>スイヨウ</t>
    </rPh>
    <rPh sb="15" eb="16">
      <t>ガツ</t>
    </rPh>
    <rPh sb="17" eb="18">
      <t>ヤス</t>
    </rPh>
    <phoneticPr fontId="1"/>
  </si>
  <si>
    <t>室内開放 10:00-13：00</t>
    <rPh sb="0" eb="2">
      <t>シツナイ</t>
    </rPh>
    <rPh sb="2" eb="4">
      <t>カイホウシツナイカイホウ</t>
    </rPh>
    <phoneticPr fontId="1"/>
  </si>
  <si>
    <t>毎週火曜１０-12　</t>
    <rPh sb="0" eb="2">
      <t>マイシュウ</t>
    </rPh>
    <rPh sb="2" eb="4">
      <t>カヨウ</t>
    </rPh>
    <phoneticPr fontId="1"/>
  </si>
  <si>
    <t>（年10回）10-11　※Ｒ５．４より若あゆ独自運営となった</t>
    <rPh sb="1" eb="2">
      <t>ネン</t>
    </rPh>
    <rPh sb="4" eb="5">
      <t>カイ</t>
    </rPh>
    <rPh sb="19" eb="20">
      <t>ワカ</t>
    </rPh>
    <rPh sb="22" eb="24">
      <t>ドクジ</t>
    </rPh>
    <rPh sb="24" eb="26">
      <t>ウンエイ</t>
    </rPh>
    <phoneticPr fontId="1"/>
  </si>
  <si>
    <r>
      <rPr>
        <sz val="11"/>
        <color theme="1"/>
        <rFont val="ＭＳ Ｐゴシック"/>
        <family val="3"/>
        <charset val="128"/>
        <scheme val="minor"/>
      </rPr>
      <t>毎週月・水曜</t>
    </r>
    <r>
      <rPr>
        <sz val="8"/>
        <color theme="1"/>
        <rFont val="ＭＳ Ｐゴシック"/>
        <family val="3"/>
        <charset val="128"/>
        <scheme val="minor"/>
      </rPr>
      <t>年齢別時間</t>
    </r>
    <r>
      <rPr>
        <sz val="9"/>
        <color theme="1"/>
        <rFont val="ＭＳ Ｐゴシック"/>
        <family val="2"/>
        <charset val="128"/>
        <scheme val="minor"/>
      </rPr>
      <t>（川）　・　</t>
    </r>
    <r>
      <rPr>
        <sz val="11"/>
        <color theme="1"/>
        <rFont val="ＭＳ Ｐゴシック"/>
        <family val="3"/>
        <charset val="128"/>
        <scheme val="minor"/>
      </rPr>
      <t>全１</t>
    </r>
    <r>
      <rPr>
        <sz val="11"/>
        <color theme="1"/>
        <rFont val="ＭＳ Ｐゴシック"/>
        <family val="2"/>
        <charset val="128"/>
        <scheme val="minor"/>
      </rPr>
      <t>0</t>
    </r>
    <r>
      <rPr>
        <sz val="11"/>
        <color theme="1"/>
        <rFont val="ＭＳ Ｐゴシック"/>
        <family val="3"/>
        <charset val="128"/>
        <scheme val="minor"/>
      </rPr>
      <t>回</t>
    </r>
    <r>
      <rPr>
        <sz val="9"/>
        <color theme="1"/>
        <rFont val="ＭＳ Ｐゴシック"/>
        <family val="2"/>
        <charset val="128"/>
        <scheme val="minor"/>
      </rPr>
      <t xml:space="preserve">10:00-11:00（樋） </t>
    </r>
    <rPh sb="0" eb="2">
      <t>マイシュウ</t>
    </rPh>
    <rPh sb="2" eb="3">
      <t>ゲツ</t>
    </rPh>
    <rPh sb="4" eb="6">
      <t>スイヨウ</t>
    </rPh>
    <rPh sb="6" eb="8">
      <t>ネンレイ</t>
    </rPh>
    <rPh sb="8" eb="9">
      <t>ベツ</t>
    </rPh>
    <rPh sb="9" eb="11">
      <t>ジカン</t>
    </rPh>
    <rPh sb="12" eb="13">
      <t>カワ</t>
    </rPh>
    <rPh sb="17" eb="18">
      <t>ゼン</t>
    </rPh>
    <rPh sb="20" eb="21">
      <t>カイ</t>
    </rPh>
    <rPh sb="33" eb="34">
      <t>ヒ</t>
    </rPh>
    <phoneticPr fontId="1"/>
  </si>
  <si>
    <t>10:00-11:00</t>
  </si>
  <si>
    <r>
      <rPr>
        <sz val="16"/>
        <color theme="1"/>
        <rFont val="ＭＳ Ｐゴシック"/>
        <family val="3"/>
        <charset val="128"/>
        <scheme val="minor"/>
      </rPr>
      <t>ワンツークラス(月)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（毎週月曜日９：４５－１１：００）</t>
    </r>
    <rPh sb="8" eb="9">
      <t>ゲツ</t>
    </rPh>
    <rPh sb="27" eb="29">
      <t>マイシュウ</t>
    </rPh>
    <rPh sb="29" eb="32">
      <t>ゲツヨウビ</t>
    </rPh>
    <phoneticPr fontId="1"/>
  </si>
  <si>
    <t>9:45-11:00</t>
  </si>
  <si>
    <r>
      <rPr>
        <sz val="16"/>
        <color theme="1"/>
        <rFont val="ＭＳ Ｐゴシック"/>
        <family val="3"/>
        <charset val="128"/>
        <scheme val="minor"/>
      </rPr>
      <t>樋脇会場</t>
    </r>
    <r>
      <rPr>
        <sz val="11"/>
        <color theme="1"/>
        <rFont val="ＭＳ Ｐゴシック"/>
        <family val="3"/>
        <charset val="128"/>
        <scheme val="minor"/>
      </rPr>
      <t>　　　　　　　　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（年間10回月曜日10：00-11：00）</t>
    </r>
    <rPh sb="0" eb="4">
      <t>ヒワキカイジョウ</t>
    </rPh>
    <rPh sb="35" eb="37">
      <t>ネンカン</t>
    </rPh>
    <rPh sb="39" eb="40">
      <t>カイ</t>
    </rPh>
    <rPh sb="40" eb="43">
      <t>ゲツヨウビ</t>
    </rPh>
    <phoneticPr fontId="1"/>
  </si>
  <si>
    <t>10:30-11:30</t>
  </si>
  <si>
    <r>
      <rPr>
        <sz val="16"/>
        <color theme="1"/>
        <rFont val="ＭＳ Ｐゴシック"/>
        <family val="3"/>
        <charset val="128"/>
        <scheme val="minor"/>
      </rPr>
      <t>樋脇分館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（第２金曜日１０：３０－11：30）</t>
    </r>
    <rPh sb="0" eb="2">
      <t>ヒワキ</t>
    </rPh>
    <rPh sb="2" eb="4">
      <t>ブンカン</t>
    </rPh>
    <rPh sb="27" eb="28">
      <t>ダイ</t>
    </rPh>
    <rPh sb="29" eb="32">
      <t>キンヨウビ</t>
    </rPh>
    <phoneticPr fontId="1"/>
  </si>
  <si>
    <t>10:00-10:30</t>
  </si>
  <si>
    <t>◎</t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</si>
  <si>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サンサン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（第３木曜日１０－１１：00）</t>
    </r>
    <phoneticPr fontId="1"/>
  </si>
  <si>
    <t>ＳＳプラザせんだい１階</t>
    <rPh sb="10" eb="11">
      <t>カイ</t>
    </rPh>
    <phoneticPr fontId="1"/>
  </si>
  <si>
    <t>確認用の子育て支援カレンダーはA3で印刷</t>
    <rPh sb="0" eb="2">
      <t>カクニン</t>
    </rPh>
    <rPh sb="2" eb="3">
      <t>ヨウ</t>
    </rPh>
    <rPh sb="4" eb="6">
      <t>コソダ</t>
    </rPh>
    <rPh sb="7" eb="9">
      <t>シエン</t>
    </rPh>
    <rPh sb="18" eb="20">
      <t>インサツ</t>
    </rPh>
    <phoneticPr fontId="1"/>
  </si>
  <si>
    <t>確認用の支援センター以外のシートもフォントを変更して印刷</t>
    <rPh sb="0" eb="3">
      <t>カクニンヨウ</t>
    </rPh>
    <rPh sb="4" eb="6">
      <t>シエン</t>
    </rPh>
    <rPh sb="10" eb="12">
      <t>イガイ</t>
    </rPh>
    <rPh sb="22" eb="24">
      <t>ヘンコウ</t>
    </rPh>
    <rPh sb="26" eb="28">
      <t>インサツ</t>
    </rPh>
    <phoneticPr fontId="1"/>
  </si>
  <si>
    <t>確認用の各施設カレンダーは配列を変更して印刷（備考と年齢を入れ替える）</t>
    <rPh sb="0" eb="3">
      <t>カクニンヨウ</t>
    </rPh>
    <rPh sb="4" eb="5">
      <t>カク</t>
    </rPh>
    <rPh sb="5" eb="7">
      <t>シセツ</t>
    </rPh>
    <rPh sb="13" eb="15">
      <t>ハイレツ</t>
    </rPh>
    <rPh sb="16" eb="18">
      <t>ヘンコウ</t>
    </rPh>
    <rPh sb="20" eb="22">
      <t>インサツ</t>
    </rPh>
    <rPh sb="23" eb="25">
      <t>ビコウ</t>
    </rPh>
    <rPh sb="26" eb="28">
      <t>ネンレイ</t>
    </rPh>
    <rPh sb="29" eb="30">
      <t>イ</t>
    </rPh>
    <rPh sb="31" eb="32">
      <t>カ</t>
    </rPh>
    <phoneticPr fontId="1"/>
  </si>
  <si>
    <t>●完成したらコピーしてデスクトップに貼付けて確認用を作成する事</t>
  </si>
  <si>
    <t>はぐＨＵＧくらぶ「はいはいクラス」</t>
  </si>
  <si>
    <t>はぐＨＵＧくらぶ「ワンツークラス(水)」</t>
    <rPh sb="17" eb="18">
      <t>スイ</t>
    </rPh>
    <phoneticPr fontId="1"/>
  </si>
  <si>
    <t>はぐＨＵＧくらぶ「ワンツークラス(月)」</t>
  </si>
  <si>
    <t>はぐＨＵＧくらぶ「樋脇会場」</t>
  </si>
  <si>
    <r>
      <rPr>
        <sz val="16"/>
        <color theme="1"/>
        <rFont val="ＭＳ Ｐゴシック"/>
        <family val="3"/>
        <charset val="128"/>
        <scheme val="minor"/>
      </rPr>
      <t>おはなしグループ　クローバー　　　　　　　　</t>
    </r>
    <r>
      <rPr>
        <sz val="14"/>
        <color theme="1"/>
        <rFont val="ＭＳ Ｐゴシック"/>
        <family val="3"/>
        <charset val="128"/>
        <scheme val="minor"/>
      </rPr>
      <t>（第２火曜日１０：３０－１１）</t>
    </r>
    <rPh sb="23" eb="24">
      <t>ダイ</t>
    </rPh>
    <rPh sb="25" eb="28">
      <t>カヨウビ</t>
    </rPh>
    <phoneticPr fontId="1"/>
  </si>
  <si>
    <t>開放日「自由遊び」</t>
    <rPh sb="0" eb="3">
      <t>カイホウビ</t>
    </rPh>
    <rPh sb="4" eb="7">
      <t>ジユウアソ</t>
    </rPh>
    <phoneticPr fontId="1"/>
  </si>
  <si>
    <t>絵本の読み聞かせ・手遊び・わらべうたなど</t>
    <rPh sb="0" eb="2">
      <t>エホン</t>
    </rPh>
    <rPh sb="3" eb="4">
      <t>ヨ</t>
    </rPh>
    <rPh sb="5" eb="6">
      <t>キ</t>
    </rPh>
    <rPh sb="9" eb="11">
      <t>テアソ</t>
    </rPh>
    <phoneticPr fontId="1"/>
  </si>
  <si>
    <t>絵本の読み聞かせ・映画上映など</t>
    <rPh sb="0" eb="2">
      <t>エホン</t>
    </rPh>
    <rPh sb="3" eb="4">
      <t>ヨ</t>
    </rPh>
    <rPh sb="5" eb="6">
      <t>キ</t>
    </rPh>
    <rPh sb="9" eb="13">
      <t>エイガジョウエイ</t>
    </rPh>
    <phoneticPr fontId="1"/>
  </si>
  <si>
    <t>おはなしひろば（絵本・手遊び・わらべうたなど）</t>
    <phoneticPr fontId="1"/>
  </si>
  <si>
    <t>読み聞かせ・自由遊び</t>
    <rPh sb="0" eb="1">
      <t>ヨ</t>
    </rPh>
    <rPh sb="2" eb="3">
      <t>キ</t>
    </rPh>
    <rPh sb="6" eb="9">
      <t>ジユウアソ</t>
    </rPh>
    <phoneticPr fontId="1"/>
  </si>
  <si>
    <t>センノオト</t>
    <phoneticPr fontId="1"/>
  </si>
  <si>
    <t>若松町3-33</t>
    <rPh sb="0" eb="2">
      <t>ワカマツ</t>
    </rPh>
    <phoneticPr fontId="1"/>
  </si>
  <si>
    <t>050-3111-2200</t>
    <phoneticPr fontId="1"/>
  </si>
  <si>
    <t>センノ</t>
    <phoneticPr fontId="1"/>
  </si>
  <si>
    <t>センノオト</t>
    <phoneticPr fontId="1"/>
  </si>
  <si>
    <t>センノオト別館</t>
    <rPh sb="5" eb="7">
      <t>ベッカン</t>
    </rPh>
    <phoneticPr fontId="1"/>
  </si>
  <si>
    <t>会館時間 9:00-21：00　キッズ向けのイベントの実施、詳細はホームページ・イベントチラシで確認</t>
    <rPh sb="0" eb="2">
      <t>カイカン</t>
    </rPh>
    <rPh sb="2" eb="4">
      <t>ジカン</t>
    </rPh>
    <rPh sb="19" eb="20">
      <t>ム</t>
    </rPh>
    <rPh sb="27" eb="29">
      <t>ジッシ</t>
    </rPh>
    <rPh sb="30" eb="32">
      <t>ショウサイ</t>
    </rPh>
    <rPh sb="48" eb="50">
      <t>カクニン</t>
    </rPh>
    <phoneticPr fontId="1"/>
  </si>
  <si>
    <t>　　（センノオト別館キッズスペース）</t>
    <rPh sb="8" eb="10">
      <t>ベッカン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</si>
  <si>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９：３０－１４：３０</t>
    </r>
    <rPh sb="0" eb="4">
      <t>カイショジカン</t>
    </rPh>
    <phoneticPr fontId="1"/>
  </si>
  <si>
    <t>「閉所」は行ごと削除する(行の調整忘れずに)</t>
    <rPh sb="1" eb="3">
      <t>ヘイショ</t>
    </rPh>
    <rPh sb="5" eb="6">
      <t>ギョウ</t>
    </rPh>
    <rPh sb="8" eb="10">
      <t>サクジョ</t>
    </rPh>
    <rPh sb="13" eb="14">
      <t>ギョウ</t>
    </rPh>
    <rPh sb="15" eb="17">
      <t>チョウセイ</t>
    </rPh>
    <rPh sb="17" eb="18">
      <t>ワス</t>
    </rPh>
    <phoneticPr fontId="1"/>
  </si>
  <si>
    <r>
      <t>年齢の表記を統一する事（○</t>
    </r>
    <r>
      <rPr>
        <sz val="11"/>
        <color rgb="FFFF0066"/>
        <rFont val="ＭＳ Ｐゴシック"/>
        <family val="3"/>
        <charset val="128"/>
        <scheme val="minor"/>
      </rPr>
      <t>歳</t>
    </r>
    <r>
      <rPr>
        <sz val="11"/>
        <color theme="1"/>
        <rFont val="ＭＳ Ｐゴシック"/>
        <family val="2"/>
        <charset val="128"/>
        <scheme val="minor"/>
      </rPr>
      <t>、○</t>
    </r>
    <r>
      <rPr>
        <sz val="11"/>
        <color rgb="FFFF0066"/>
        <rFont val="ＭＳ Ｐゴシック"/>
        <family val="3"/>
        <charset val="128"/>
        <scheme val="minor"/>
      </rPr>
      <t>ヶ</t>
    </r>
    <r>
      <rPr>
        <sz val="11"/>
        <color theme="1"/>
        <rFont val="ＭＳ Ｐゴシック"/>
        <family val="2"/>
        <charset val="128"/>
        <scheme val="minor"/>
      </rPr>
      <t>月）</t>
    </r>
    <rPh sb="0" eb="2">
      <t>ネンレイ</t>
    </rPh>
    <rPh sb="3" eb="5">
      <t>ヒョウキ</t>
    </rPh>
    <rPh sb="6" eb="8">
      <t>トウイツ</t>
    </rPh>
    <rPh sb="10" eb="11">
      <t>コト</t>
    </rPh>
    <rPh sb="13" eb="14">
      <t>サイ</t>
    </rPh>
    <rPh sb="17" eb="18">
      <t>ゲツ</t>
    </rPh>
    <phoneticPr fontId="1"/>
  </si>
  <si>
    <t>他支援センターと合同プログラムの場合は、対象年齢や場所など記載を統一する事（片方に記載があれば、もう片方に記載がなくても入れる）</t>
    <rPh sb="0" eb="1">
      <t>タ</t>
    </rPh>
    <rPh sb="1" eb="3">
      <t>シエン</t>
    </rPh>
    <rPh sb="8" eb="10">
      <t>ゴウドウ</t>
    </rPh>
    <rPh sb="16" eb="18">
      <t>バアイ</t>
    </rPh>
    <rPh sb="20" eb="22">
      <t>タイショウ</t>
    </rPh>
    <rPh sb="22" eb="24">
      <t>ネンレイ</t>
    </rPh>
    <rPh sb="25" eb="27">
      <t>バショ</t>
    </rPh>
    <rPh sb="29" eb="31">
      <t>キサイ</t>
    </rPh>
    <rPh sb="32" eb="34">
      <t>トウイツ</t>
    </rPh>
    <rPh sb="36" eb="37">
      <t>コト</t>
    </rPh>
    <rPh sb="38" eb="40">
      <t>カタホウ</t>
    </rPh>
    <rPh sb="41" eb="43">
      <t>キサイ</t>
    </rPh>
    <rPh sb="50" eb="52">
      <t>カタホウ</t>
    </rPh>
    <rPh sb="53" eb="55">
      <t>キサイ</t>
    </rPh>
    <rPh sb="60" eb="61">
      <t>イ</t>
    </rPh>
    <phoneticPr fontId="1"/>
  </si>
  <si>
    <t>ファミリー・サポート・センター</t>
    <phoneticPr fontId="1"/>
  </si>
  <si>
    <t>●最終チェック</t>
    <rPh sb="1" eb="3">
      <t>サイシュウ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</si>
  <si>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はいはいクラス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（毎週水曜日10：00－11：00）</t>
    </r>
    <rPh sb="26" eb="28">
      <t>マイシュウ</t>
    </rPh>
    <rPh sb="28" eb="31">
      <t>スイヨウビ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</si>
  <si>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ワンツークラス(水)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（毎週水曜日12：45－14:00）</t>
    </r>
    <rPh sb="8" eb="9">
      <t>スイ</t>
    </rPh>
    <rPh sb="27" eb="29">
      <t>マイシュウ</t>
    </rPh>
    <rPh sb="29" eb="32">
      <t>スイヨウビ</t>
    </rPh>
    <phoneticPr fontId="1"/>
  </si>
  <si>
    <t>12:45-14:00</t>
  </si>
  <si>
    <t>１２月の予定</t>
    <rPh sb="2" eb="3">
      <t>ガツ</t>
    </rPh>
    <rPh sb="4" eb="6">
      <t>ヨテイ</t>
    </rPh>
    <phoneticPr fontId="1"/>
  </si>
  <si>
    <t>らくらくフィットネス</t>
    <phoneticPr fontId="1"/>
  </si>
  <si>
    <t>誕生会（12月）</t>
    <rPh sb="0" eb="3">
      <t>タンジョウカイ</t>
    </rPh>
    <rPh sb="6" eb="7">
      <t>ガツ</t>
    </rPh>
    <phoneticPr fontId="1"/>
  </si>
  <si>
    <t>マタニティークラス自由遊び</t>
    <rPh sb="9" eb="12">
      <t>ジユウアソ</t>
    </rPh>
    <phoneticPr fontId="1"/>
  </si>
  <si>
    <t>クリスマス会</t>
    <rPh sb="5" eb="6">
      <t>カイ</t>
    </rPh>
    <phoneticPr fontId="1"/>
  </si>
  <si>
    <t>読み聞かせ</t>
    <rPh sb="0" eb="1">
      <t>ヨ</t>
    </rPh>
    <rPh sb="2" eb="3">
      <t>キ</t>
    </rPh>
    <phoneticPr fontId="1"/>
  </si>
  <si>
    <t>自由あそび</t>
    <rPh sb="0" eb="2">
      <t>ジユウ</t>
    </rPh>
    <phoneticPr fontId="1"/>
  </si>
  <si>
    <t>お楽しみクリスマス会</t>
    <rPh sb="1" eb="2">
      <t>タノ</t>
    </rPh>
    <rPh sb="9" eb="10">
      <t>カイ</t>
    </rPh>
    <phoneticPr fontId="1"/>
  </si>
  <si>
    <t>12/4・18</t>
  </si>
  <si>
    <t>12/4・18</t>
    <phoneticPr fontId="1"/>
  </si>
  <si>
    <t>12/9・23</t>
    <phoneticPr fontId="1"/>
  </si>
  <si>
    <t>休</t>
    <rPh sb="0" eb="1">
      <t>ヤスミ</t>
    </rPh>
    <phoneticPr fontId="1"/>
  </si>
  <si>
    <t>絵本に楽しもう</t>
    <rPh sb="0" eb="2">
      <t>エホン</t>
    </rPh>
    <rPh sb="3" eb="4">
      <t>タノ</t>
    </rPh>
    <phoneticPr fontId="1"/>
  </si>
  <si>
    <t>クリスマス飾りを作ろう</t>
    <rPh sb="5" eb="6">
      <t>カザ</t>
    </rPh>
    <rPh sb="8" eb="9">
      <t>ツク</t>
    </rPh>
    <phoneticPr fontId="1"/>
  </si>
  <si>
    <t>クリスマスカードを作ろう</t>
    <rPh sb="9" eb="10">
      <t>ツク</t>
    </rPh>
    <phoneticPr fontId="1"/>
  </si>
  <si>
    <t>産後ケア</t>
    <rPh sb="0" eb="2">
      <t>サンゴ</t>
    </rPh>
    <phoneticPr fontId="2"/>
  </si>
  <si>
    <t>クリスマス製作</t>
    <rPh sb="5" eb="7">
      <t>セイサク</t>
    </rPh>
    <phoneticPr fontId="2"/>
  </si>
  <si>
    <t>2歳児</t>
    <rPh sb="1" eb="3">
      <t>サイジ</t>
    </rPh>
    <phoneticPr fontId="2"/>
  </si>
  <si>
    <t>1歳児</t>
    <rPh sb="1" eb="3">
      <t>サイジ</t>
    </rPh>
    <phoneticPr fontId="2"/>
  </si>
  <si>
    <t>園庭室内開放</t>
    <rPh sb="0" eb="2">
      <t>エンテイ</t>
    </rPh>
    <rPh sb="2" eb="4">
      <t>シツナイ</t>
    </rPh>
    <rPh sb="4" eb="6">
      <t>カイホウ</t>
    </rPh>
    <phoneticPr fontId="2"/>
  </si>
  <si>
    <t>子育て家計術</t>
    <rPh sb="0" eb="2">
      <t>コソダ</t>
    </rPh>
    <rPh sb="3" eb="6">
      <t>カケイジュツ</t>
    </rPh>
    <phoneticPr fontId="2"/>
  </si>
  <si>
    <t>子育てママのためのカウンセリング</t>
    <rPh sb="0" eb="2">
      <t>コソダ</t>
    </rPh>
    <phoneticPr fontId="2"/>
  </si>
  <si>
    <t>0歳児</t>
    <rPh sb="1" eb="3">
      <t>サイジ</t>
    </rPh>
    <phoneticPr fontId="2"/>
  </si>
  <si>
    <t>ハンドベルコンサート</t>
  </si>
  <si>
    <t>誕生カードを作ろう</t>
    <rPh sb="0" eb="2">
      <t>タンジョウ</t>
    </rPh>
    <rPh sb="6" eb="7">
      <t>ツク</t>
    </rPh>
    <phoneticPr fontId="2"/>
  </si>
  <si>
    <t>整えトリートメント</t>
    <rPh sb="0" eb="1">
      <t>トトノ</t>
    </rPh>
    <phoneticPr fontId="2"/>
  </si>
  <si>
    <t>ぱぴぃらLunch</t>
  </si>
  <si>
    <t>骨盤力整体</t>
    <rPh sb="0" eb="3">
      <t>コツバンリョク</t>
    </rPh>
    <rPh sb="3" eb="5">
      <t>セイタイ</t>
    </rPh>
    <phoneticPr fontId="2"/>
  </si>
  <si>
    <t>クリスマスコンサート/電話相談</t>
    <rPh sb="11" eb="15">
      <t>デンワソウダン</t>
    </rPh>
    <phoneticPr fontId="2"/>
  </si>
  <si>
    <t>畑のじかん</t>
    <rPh sb="0" eb="1">
      <t>ハタケ</t>
    </rPh>
    <phoneticPr fontId="2"/>
  </si>
  <si>
    <t>季節を楽しむクッキング/電話相談</t>
    <rPh sb="0" eb="2">
      <t>キセツ</t>
    </rPh>
    <rPh sb="3" eb="4">
      <t>タノ</t>
    </rPh>
    <rPh sb="12" eb="16">
      <t>デンワソウダン</t>
    </rPh>
    <phoneticPr fontId="2"/>
  </si>
  <si>
    <t>クリスマスケーキ作り/電話相談</t>
    <rPh sb="8" eb="9">
      <t>ツク</t>
    </rPh>
    <rPh sb="11" eb="15">
      <t>デンワソウダン</t>
    </rPh>
    <phoneticPr fontId="2"/>
  </si>
  <si>
    <t>電話相談</t>
    <rPh sb="0" eb="2">
      <t>デンワ</t>
    </rPh>
    <rPh sb="2" eb="4">
      <t>ソウダン</t>
    </rPh>
    <phoneticPr fontId="2"/>
  </si>
  <si>
    <t>身体測定</t>
    <rPh sb="0" eb="4">
      <t>シンタイソクテイ</t>
    </rPh>
    <phoneticPr fontId="2"/>
  </si>
  <si>
    <t>室内</t>
  </si>
  <si>
    <t>園庭</t>
  </si>
  <si>
    <t>おはなし会</t>
    <rPh sb="4" eb="5">
      <t>カイ</t>
    </rPh>
    <phoneticPr fontId="2"/>
  </si>
  <si>
    <t>9:30∼10:00</t>
  </si>
  <si>
    <t>英語あそび</t>
    <rPh sb="0" eb="2">
      <t>エイゴ</t>
    </rPh>
    <phoneticPr fontId="2"/>
  </si>
  <si>
    <t>5歳児</t>
    <rPh sb="1" eb="3">
      <t>サイジ</t>
    </rPh>
    <phoneticPr fontId="2"/>
  </si>
  <si>
    <t>10:00∼11:00</t>
  </si>
  <si>
    <t>絵本の読み聞かせ・指遊び</t>
    <rPh sb="0" eb="2">
      <t>エホン</t>
    </rPh>
    <rPh sb="3" eb="4">
      <t>ヨ</t>
    </rPh>
    <rPh sb="5" eb="6">
      <t>キ</t>
    </rPh>
    <rPh sb="9" eb="11">
      <t>ユビアソ</t>
    </rPh>
    <phoneticPr fontId="2"/>
  </si>
  <si>
    <t>あわてんぼうのサンタクロースのパネルシアター</t>
  </si>
  <si>
    <t>かさじぞうのパネルシアター・リンパッパ体操</t>
    <rPh sb="19" eb="21">
      <t>タイソウ</t>
    </rPh>
    <phoneticPr fontId="2"/>
  </si>
  <si>
    <t>お誕生日会（クリスマスのペープサート）</t>
    <rPh sb="1" eb="5">
      <t>タンジョウビカイ</t>
    </rPh>
    <phoneticPr fontId="2"/>
  </si>
  <si>
    <t>室内開放</t>
    <rPh sb="0" eb="4">
      <t>シツナイカイホウ</t>
    </rPh>
    <phoneticPr fontId="2"/>
  </si>
  <si>
    <t>電話相談</t>
    <rPh sb="0" eb="4">
      <t>デンワソウダン</t>
    </rPh>
    <phoneticPr fontId="2"/>
  </si>
  <si>
    <t>コスモスデー（37歳以上のママ限定）</t>
    <rPh sb="0" eb="2">
      <t>コベツ</t>
    </rPh>
    <rPh sb="2" eb="4">
      <t>ソウダン</t>
    </rPh>
    <rPh sb="5" eb="6">
      <t>ヒ</t>
    </rPh>
    <phoneticPr fontId="2"/>
  </si>
  <si>
    <t>ひよこの日</t>
    <rPh sb="4" eb="5">
      <t>ヒ</t>
    </rPh>
    <phoneticPr fontId="2"/>
  </si>
  <si>
    <t>２歳以上</t>
    <rPh sb="1" eb="4">
      <t>サイイジョウ</t>
    </rPh>
    <phoneticPr fontId="2"/>
  </si>
  <si>
    <t>室内開放(身体測定)</t>
    <rPh sb="0" eb="4">
      <t>シツナイカイホウ</t>
    </rPh>
    <rPh sb="5" eb="9">
      <t>シンタイソクテイ</t>
    </rPh>
    <phoneticPr fontId="2"/>
  </si>
  <si>
    <t>ひよこの日(身体測定)</t>
    <rPh sb="4" eb="5">
      <t>ヒ</t>
    </rPh>
    <rPh sb="6" eb="10">
      <t>シンタイソクテイ</t>
    </rPh>
    <phoneticPr fontId="2"/>
  </si>
  <si>
    <t>電話相談（予約開始日）</t>
    <rPh sb="0" eb="4">
      <t>デンワソウダン</t>
    </rPh>
    <rPh sb="5" eb="10">
      <t>ヨヤクカイシビ</t>
    </rPh>
    <phoneticPr fontId="2"/>
  </si>
  <si>
    <t>2歳以上</t>
    <rPh sb="1" eb="4">
      <t>サイイジョウ</t>
    </rPh>
    <phoneticPr fontId="2"/>
  </si>
  <si>
    <t>１２月</t>
    <rPh sb="2" eb="3">
      <t>ガツ</t>
    </rPh>
    <phoneticPr fontId="1"/>
  </si>
  <si>
    <t>1日（日）　　</t>
    <rPh sb="1" eb="2">
      <t>ニチ</t>
    </rPh>
    <rPh sb="3" eb="4">
      <t>ニチ</t>
    </rPh>
    <phoneticPr fontId="1"/>
  </si>
  <si>
    <t>８日（日）　　</t>
    <rPh sb="1" eb="2">
      <t>ニチ</t>
    </rPh>
    <rPh sb="3" eb="4">
      <t>ニチ</t>
    </rPh>
    <phoneticPr fontId="1"/>
  </si>
  <si>
    <t>１５日（日）　　</t>
    <rPh sb="2" eb="3">
      <t>ニチ</t>
    </rPh>
    <rPh sb="4" eb="5">
      <t>ニチ</t>
    </rPh>
    <phoneticPr fontId="1"/>
  </si>
  <si>
    <t>２２日（日）　　</t>
    <rPh sb="2" eb="3">
      <t>ニチ</t>
    </rPh>
    <rPh sb="4" eb="5">
      <t>ニチ</t>
    </rPh>
    <phoneticPr fontId="1"/>
  </si>
  <si>
    <t>２９日（日）　　</t>
    <rPh sb="2" eb="3">
      <t>ニチ</t>
    </rPh>
    <rPh sb="4" eb="5">
      <t>ニチ</t>
    </rPh>
    <phoneticPr fontId="1"/>
  </si>
  <si>
    <t>３０日（月）　　</t>
    <rPh sb="2" eb="3">
      <t>ニチ</t>
    </rPh>
    <rPh sb="4" eb="5">
      <t>ゲツ</t>
    </rPh>
    <phoneticPr fontId="1"/>
  </si>
  <si>
    <t>３１日（火）　　</t>
    <rPh sb="2" eb="3">
      <t>ニチ</t>
    </rPh>
    <rPh sb="4" eb="5">
      <t>カ</t>
    </rPh>
    <phoneticPr fontId="1"/>
  </si>
  <si>
    <t>9:50-11:00</t>
  </si>
  <si>
    <t>9:00-15:00</t>
  </si>
  <si>
    <t>9:50-10:30</t>
  </si>
  <si>
    <t>9:30-15:10</t>
  </si>
  <si>
    <t>9:00-12:00</t>
  </si>
  <si>
    <t>9:30-10:30</t>
  </si>
  <si>
    <t>9:00－14:00</t>
  </si>
  <si>
    <t>10:00－12:30</t>
  </si>
  <si>
    <t>9:00－13:30</t>
  </si>
  <si>
    <t>新規さんいらっしゃい</t>
    <rPh sb="0" eb="2">
      <t>シンキ</t>
    </rPh>
    <phoneticPr fontId="2"/>
  </si>
  <si>
    <t>家族のみかた</t>
    <rPh sb="0" eb="2">
      <t>カゾク</t>
    </rPh>
    <phoneticPr fontId="2"/>
  </si>
  <si>
    <t>にじの日</t>
    <rPh sb="3" eb="4">
      <t>ヒ</t>
    </rPh>
    <phoneticPr fontId="2"/>
  </si>
  <si>
    <t>コサージュ作り</t>
    <rPh sb="5" eb="6">
      <t>ツク</t>
    </rPh>
    <phoneticPr fontId="2"/>
  </si>
  <si>
    <t>一緒においで―</t>
    <rPh sb="0" eb="2">
      <t>イッショ</t>
    </rPh>
    <phoneticPr fontId="2"/>
  </si>
  <si>
    <t>カレンダー作り</t>
    <rPh sb="5" eb="6">
      <t>ツク</t>
    </rPh>
    <phoneticPr fontId="2"/>
  </si>
  <si>
    <t>おたんじょうび会（１２月生まれのお子さん）</t>
    <rPh sb="7" eb="8">
      <t>カイ</t>
    </rPh>
    <phoneticPr fontId="2"/>
  </si>
  <si>
    <t>予</t>
    <phoneticPr fontId="1"/>
  </si>
  <si>
    <t>ことばのじかん</t>
  </si>
  <si>
    <t>せんだい幼稚園な～もの森</t>
    <rPh sb="4" eb="7">
      <t>ヨウチエン</t>
    </rPh>
    <rPh sb="11" eb="12">
      <t>モリ</t>
    </rPh>
    <phoneticPr fontId="2"/>
  </si>
  <si>
    <t>10:00-11:45</t>
  </si>
  <si>
    <t>園庭・室内開放</t>
    <rPh sb="0" eb="2">
      <t>エンテイ</t>
    </rPh>
    <rPh sb="3" eb="7">
      <t>シツナイカイホウ</t>
    </rPh>
    <phoneticPr fontId="1"/>
  </si>
  <si>
    <t>9:30-11:00</t>
  </si>
  <si>
    <t>中央公民館</t>
    <rPh sb="0" eb="5">
      <t>チュウオウコウミンカン</t>
    </rPh>
    <phoneticPr fontId="1"/>
  </si>
  <si>
    <t>BABYおはなし会</t>
    <rPh sb="8" eb="9">
      <t>カイ</t>
    </rPh>
    <phoneticPr fontId="2"/>
  </si>
  <si>
    <t>０～３歳</t>
    <rPh sb="3" eb="4">
      <t>サイ</t>
    </rPh>
    <phoneticPr fontId="2"/>
  </si>
  <si>
    <t>知育おもちゃの日</t>
    <rPh sb="0" eb="2">
      <t>チイク</t>
    </rPh>
    <rPh sb="7" eb="8">
      <t>ヒ</t>
    </rPh>
    <phoneticPr fontId="2"/>
  </si>
  <si>
    <t>10:30-10:50</t>
  </si>
  <si>
    <t>センノオト</t>
  </si>
  <si>
    <t>自由広場</t>
    <rPh sb="0" eb="4">
      <t>ジユウヒロバ</t>
    </rPh>
    <phoneticPr fontId="2"/>
  </si>
  <si>
    <t>9:30-14:30</t>
  </si>
  <si>
    <t>ねんね赤ちゃんうたあそび  足形アート</t>
    <rPh sb="3" eb="4">
      <t>アカ</t>
    </rPh>
    <rPh sb="14" eb="16">
      <t>アシガタ</t>
    </rPh>
    <phoneticPr fontId="2"/>
  </si>
  <si>
    <t>Let’s hobby「クリスマスキャンドルをつくろう」</t>
  </si>
  <si>
    <t>親子でヨガ</t>
    <rPh sb="0" eb="2">
      <t>オヤコ</t>
    </rPh>
    <phoneticPr fontId="2"/>
  </si>
  <si>
    <t>自由広場（０歳限定）</t>
    <rPh sb="0" eb="4">
      <t>ジユウヒロバ</t>
    </rPh>
    <rPh sb="6" eb="7">
      <t>サイ</t>
    </rPh>
    <rPh sb="7" eb="9">
      <t>ゲンテイ</t>
    </rPh>
    <phoneticPr fontId="2"/>
  </si>
  <si>
    <t>キッドビクス</t>
  </si>
  <si>
    <t>てとて講座「骨盤体操でリフレッシュ」</t>
  </si>
  <si>
    <t>ベビーマッサージ</t>
  </si>
  <si>
    <t>川内すわこども園SECOND</t>
    <rPh sb="0" eb="2">
      <t>センダイ</t>
    </rPh>
    <rPh sb="7" eb="8">
      <t>エン</t>
    </rPh>
    <phoneticPr fontId="2"/>
  </si>
  <si>
    <t>自由広場</t>
  </si>
  <si>
    <t>ママ＆ベビーフィットネス</t>
  </si>
  <si>
    <t>タートルスポーツクラブ</t>
  </si>
  <si>
    <t>自由広場（０歳限定）</t>
  </si>
  <si>
    <t>クリスマス会</t>
    <rPh sb="5" eb="6">
      <t>カイ</t>
    </rPh>
    <phoneticPr fontId="2"/>
  </si>
  <si>
    <t>えほんうたあそび</t>
  </si>
  <si>
    <t>おててのおしゃべり</t>
  </si>
  <si>
    <t>パパサークル</t>
  </si>
  <si>
    <t>リトミック</t>
  </si>
  <si>
    <t>すくすく食堂「お芋レシピ」</t>
    <rPh sb="4" eb="6">
      <t>ショクドウ</t>
    </rPh>
    <rPh sb="8" eb="9">
      <t>イモ</t>
    </rPh>
    <phoneticPr fontId="2"/>
  </si>
  <si>
    <t>すくすくクリスマス会①</t>
    <rPh sb="9" eb="10">
      <t>カイ</t>
    </rPh>
    <phoneticPr fontId="2"/>
  </si>
  <si>
    <t>すくすくクリスマス会②</t>
    <rPh sb="9" eb="10">
      <t>カイ</t>
    </rPh>
    <phoneticPr fontId="2"/>
  </si>
  <si>
    <t>ヤクルトさんお腹の健康教室</t>
    <rPh sb="7" eb="8">
      <t>ナカ</t>
    </rPh>
    <rPh sb="9" eb="11">
      <t>ケンコウ</t>
    </rPh>
    <rPh sb="11" eb="13">
      <t>キョウシツ</t>
    </rPh>
    <phoneticPr fontId="2"/>
  </si>
  <si>
    <t>ちよちゃんのわらべうた</t>
  </si>
  <si>
    <t>お誕生会「12月」</t>
    <rPh sb="1" eb="4">
      <t>タンジョウカイ</t>
    </rPh>
    <rPh sb="7" eb="8">
      <t>ガツ</t>
    </rPh>
    <phoneticPr fontId="2"/>
  </si>
  <si>
    <t>ホイップデコプレート製作</t>
    <rPh sb="10" eb="12">
      <t>セイサク</t>
    </rPh>
    <phoneticPr fontId="2"/>
  </si>
  <si>
    <t>御陵下運動場会館</t>
    <rPh sb="0" eb="3">
      <t>ゴリョウシタ</t>
    </rPh>
    <rPh sb="3" eb="8">
      <t>ウンドウジョウカイカン</t>
    </rPh>
    <phoneticPr fontId="2"/>
  </si>
  <si>
    <t>園庭開放・電話相談</t>
    <rPh sb="0" eb="4">
      <t>エンテイカイホウ</t>
    </rPh>
    <rPh sb="5" eb="7">
      <t>デンワ</t>
    </rPh>
    <rPh sb="7" eb="9">
      <t>ソウダン</t>
    </rPh>
    <phoneticPr fontId="2"/>
  </si>
  <si>
    <t>10:00-15:30</t>
  </si>
  <si>
    <t>10:30-12:00</t>
  </si>
  <si>
    <t>10:20-12:00</t>
  </si>
  <si>
    <t>10:00-15:00</t>
  </si>
  <si>
    <t>10:10-12:00</t>
  </si>
  <si>
    <t>9:00-16:00</t>
  </si>
  <si>
    <t>0歳</t>
    <phoneticPr fontId="2"/>
  </si>
  <si>
    <t>1歳未満児</t>
    <rPh sb="4" eb="5">
      <t>ジ</t>
    </rPh>
    <phoneticPr fontId="2"/>
  </si>
  <si>
    <t>0歳親子あそび</t>
    <rPh sb="1" eb="2">
      <t>サイ</t>
    </rPh>
    <rPh sb="2" eb="4">
      <t>オヤコ</t>
    </rPh>
    <phoneticPr fontId="2"/>
  </si>
  <si>
    <t>にこにこデー☆彡（妊婦さんも大歓迎）</t>
    <rPh sb="6" eb="8">
      <t>ホシ</t>
    </rPh>
    <phoneticPr fontId="2"/>
  </si>
  <si>
    <t>♡ままケア♡～産後ケア～（あそぼっか休み）</t>
    <rPh sb="7" eb="9">
      <t>サンゴ</t>
    </rPh>
    <phoneticPr fontId="2"/>
  </si>
  <si>
    <t>0～12ヶ月</t>
  </si>
  <si>
    <t>1８ヶ月まで</t>
  </si>
  <si>
    <t>18ヶ月まで</t>
    <rPh sb="3" eb="4">
      <t>ゲツ</t>
    </rPh>
    <phoneticPr fontId="2"/>
  </si>
  <si>
    <t>0歳･1歳</t>
    <phoneticPr fontId="2"/>
  </si>
  <si>
    <t>１歳以上児</t>
    <phoneticPr fontId="1"/>
  </si>
  <si>
    <t>0～2歳児</t>
    <rPh sb="3" eb="4">
      <t>サイ</t>
    </rPh>
    <rPh sb="4" eb="5">
      <t>ジ</t>
    </rPh>
    <phoneticPr fontId="2"/>
  </si>
  <si>
    <t>2～4歳児</t>
    <rPh sb="3" eb="5">
      <t>サイジ</t>
    </rPh>
    <phoneticPr fontId="2"/>
  </si>
  <si>
    <t>休所</t>
    <rPh sb="0" eb="2">
      <t>キュウショ</t>
    </rPh>
    <phoneticPr fontId="2"/>
  </si>
  <si>
    <t>おはなしこんにちは</t>
  </si>
  <si>
    <t>看護師さんと語ろう</t>
    <rPh sb="0" eb="3">
      <t>カンゴシ</t>
    </rPh>
    <rPh sb="6" eb="7">
      <t>カタ</t>
    </rPh>
    <phoneticPr fontId="2"/>
  </si>
  <si>
    <t>ママ応援『産後ケア』</t>
    <rPh sb="2" eb="10">
      <t>オウエン｢サンゴケア｣</t>
    </rPh>
    <phoneticPr fontId="2"/>
  </si>
  <si>
    <t>1歳未満児</t>
    <rPh sb="1" eb="4">
      <t>サイミマン</t>
    </rPh>
    <rPh sb="2" eb="4">
      <t>ミマン</t>
    </rPh>
    <rPh sb="4" eb="5">
      <t>ジ</t>
    </rPh>
    <phoneticPr fontId="2"/>
  </si>
  <si>
    <t>3～7ヶ月児</t>
    <rPh sb="4" eb="5">
      <t>ゲツ</t>
    </rPh>
    <rPh sb="5" eb="6">
      <t>ジ</t>
    </rPh>
    <phoneticPr fontId="2"/>
  </si>
  <si>
    <t>折り紙遊び</t>
    <rPh sb="0" eb="1">
      <t>オ</t>
    </rPh>
    <rPh sb="2" eb="4">
      <t>ガミアソ</t>
    </rPh>
    <phoneticPr fontId="2"/>
  </si>
  <si>
    <t>エネルギー講座</t>
    <rPh sb="5" eb="7">
      <t>コウザ</t>
    </rPh>
    <phoneticPr fontId="2"/>
  </si>
  <si>
    <t>子育て相談</t>
    <rPh sb="0" eb="2">
      <t>コソダ</t>
    </rPh>
    <rPh sb="3" eb="5">
      <t>ソウダン</t>
    </rPh>
    <phoneticPr fontId="2"/>
  </si>
  <si>
    <t>8～11ヶ月児</t>
    <rPh sb="5" eb="6">
      <t>ゲツ</t>
    </rPh>
    <rPh sb="6" eb="7">
      <t>ジ</t>
    </rPh>
    <phoneticPr fontId="2"/>
  </si>
  <si>
    <t>みんなで骨盤体操</t>
    <rPh sb="4" eb="8">
      <t>コツバンタイソウ</t>
    </rPh>
    <phoneticPr fontId="2"/>
  </si>
  <si>
    <t>栄養相談</t>
    <rPh sb="0" eb="4">
      <t>エイヨウソウダン</t>
    </rPh>
    <phoneticPr fontId="2"/>
  </si>
  <si>
    <t>おたのしみ会</t>
    <rPh sb="5" eb="6">
      <t>カイ</t>
    </rPh>
    <phoneticPr fontId="2"/>
  </si>
  <si>
    <t>お正月飾り作り</t>
    <rPh sb="1" eb="4">
      <t>ショウガツカザ</t>
    </rPh>
    <rPh sb="5" eb="6">
      <t>ツク</t>
    </rPh>
    <phoneticPr fontId="2"/>
  </si>
  <si>
    <t>9:30-15:30</t>
  </si>
  <si>
    <t>11:30-11:45</t>
  </si>
  <si>
    <t>11:00-11:30</t>
  </si>
  <si>
    <t>11:00-12:00</t>
  </si>
  <si>
    <t>10:30-15:30</t>
  </si>
  <si>
    <t>双子ちゃんの日（双子、多胎児妊婦さん）</t>
    <rPh sb="0" eb="2">
      <t>フタゴ</t>
    </rPh>
    <rPh sb="6" eb="7">
      <t>ヒ</t>
    </rPh>
    <phoneticPr fontId="2"/>
  </si>
  <si>
    <t>あぶちゃん</t>
  </si>
  <si>
    <t>クリスマスグッズ作り</t>
    <rPh sb="8" eb="9">
      <t>ツク</t>
    </rPh>
    <phoneticPr fontId="2"/>
  </si>
  <si>
    <t>そらまめくんち(出張支援)</t>
    <rPh sb="8" eb="12">
      <t>シュッチョウシエン</t>
    </rPh>
    <phoneticPr fontId="2"/>
  </si>
  <si>
    <t>園庭開放</t>
    <rPh sb="0" eb="4">
      <t>エンテイカイホウ</t>
    </rPh>
    <phoneticPr fontId="2"/>
  </si>
  <si>
    <t>あぶちゃん(プチクリスマス会)</t>
    <rPh sb="13" eb="14">
      <t>カイ</t>
    </rPh>
    <phoneticPr fontId="2"/>
  </si>
  <si>
    <t>1～5歳児</t>
    <rPh sb="3" eb="5">
      <t>サイジ</t>
    </rPh>
    <phoneticPr fontId="2"/>
  </si>
  <si>
    <t>ぽっぽちゃん</t>
  </si>
  <si>
    <t>あぶちゃん(ママのリカバリーエクササイズ)</t>
  </si>
  <si>
    <t>ゆっくり遊ぼう</t>
    <rPh sb="4" eb="5">
      <t>アソ</t>
    </rPh>
    <phoneticPr fontId="2"/>
  </si>
  <si>
    <t>親子でキッドビクス</t>
    <rPh sb="0" eb="2">
      <t>オヤコ</t>
    </rPh>
    <phoneticPr fontId="2"/>
  </si>
  <si>
    <t>フリーサークル</t>
  </si>
  <si>
    <t>園庭開放</t>
    <rPh sb="0" eb="2">
      <t>エンテイ</t>
    </rPh>
    <rPh sb="2" eb="4">
      <t>カイホウ</t>
    </rPh>
    <phoneticPr fontId="2"/>
  </si>
  <si>
    <t>9:30-15:00</t>
  </si>
  <si>
    <t>12ヶ月まで</t>
    <rPh sb="3" eb="4">
      <t>ゲツ</t>
    </rPh>
    <phoneticPr fontId="2"/>
  </si>
  <si>
    <t>室内遊びの日</t>
    <rPh sb="0" eb="3">
      <t>シツナイアソ</t>
    </rPh>
    <rPh sb="5" eb="6">
      <t>ヒ</t>
    </rPh>
    <phoneticPr fontId="2"/>
  </si>
  <si>
    <t>久保桃子先生の初めてのピラティス</t>
    <rPh sb="0" eb="4">
      <t>クボモモコ</t>
    </rPh>
    <rPh sb="4" eb="6">
      <t>センセイ</t>
    </rPh>
    <rPh sb="7" eb="8">
      <t>ハジ</t>
    </rPh>
    <phoneticPr fontId="2"/>
  </si>
  <si>
    <t>１～３歳児</t>
    <rPh sb="3" eb="5">
      <t>サイジ</t>
    </rPh>
    <phoneticPr fontId="2"/>
  </si>
  <si>
    <t>読み聞かせ教室</t>
    <rPh sb="0" eb="1">
      <t>ヨ</t>
    </rPh>
    <rPh sb="2" eb="3">
      <t>キ</t>
    </rPh>
    <rPh sb="5" eb="7">
      <t>キョウシツ</t>
    </rPh>
    <phoneticPr fontId="2"/>
  </si>
  <si>
    <t>食育の日</t>
    <rPh sb="0" eb="2">
      <t>ショクイク</t>
    </rPh>
    <rPh sb="3" eb="4">
      <t>ヒ</t>
    </rPh>
    <phoneticPr fontId="2"/>
  </si>
  <si>
    <t>ゆかり先生のリトミック教室</t>
    <rPh sb="3" eb="5">
      <t>センセイ</t>
    </rPh>
    <rPh sb="11" eb="13">
      <t>キョウシツ</t>
    </rPh>
    <phoneticPr fontId="2"/>
  </si>
  <si>
    <t>のんびりお話とお茶タイム</t>
    <rPh sb="5" eb="6">
      <t>ハナシ</t>
    </rPh>
    <rPh sb="8" eb="9">
      <t>チャ</t>
    </rPh>
    <phoneticPr fontId="2"/>
  </si>
  <si>
    <t>久保桃子先生の親子でダンス教室</t>
    <rPh sb="0" eb="4">
      <t>クボモモコ</t>
    </rPh>
    <rPh sb="4" eb="6">
      <t>センセイ</t>
    </rPh>
    <rPh sb="7" eb="9">
      <t>オヤコ</t>
    </rPh>
    <rPh sb="13" eb="15">
      <t>キョウシツ</t>
    </rPh>
    <phoneticPr fontId="2"/>
  </si>
  <si>
    <t>つくって遊ぼう</t>
    <rPh sb="4" eb="5">
      <t>アソ</t>
    </rPh>
    <phoneticPr fontId="2"/>
  </si>
  <si>
    <t>10:00－15:00</t>
  </si>
  <si>
    <t>10:30－11:30</t>
  </si>
  <si>
    <t>14:10－15:00</t>
  </si>
  <si>
    <t>13:00－14:00</t>
  </si>
  <si>
    <t>11:00－12:00</t>
  </si>
  <si>
    <t>(３組まで)</t>
    <rPh sb="2" eb="3">
      <t>クミ</t>
    </rPh>
    <phoneticPr fontId="2"/>
  </si>
  <si>
    <t>(５組まで）</t>
    <rPh sb="2" eb="3">
      <t>クミ</t>
    </rPh>
    <phoneticPr fontId="2"/>
  </si>
  <si>
    <t>(４組まで)</t>
    <rPh sb="2" eb="3">
      <t>クミ</t>
    </rPh>
    <phoneticPr fontId="2"/>
  </si>
  <si>
    <t>(７組まで)</t>
    <rPh sb="2" eb="3">
      <t>クミ</t>
    </rPh>
    <phoneticPr fontId="2"/>
  </si>
  <si>
    <t>肩こり腰痛スッキリ教室(お母さま対象)</t>
    <rPh sb="0" eb="1">
      <t>カタ</t>
    </rPh>
    <rPh sb="3" eb="5">
      <t>ヨウツウ</t>
    </rPh>
    <rPh sb="9" eb="11">
      <t>キョウシツ</t>
    </rPh>
    <phoneticPr fontId="2"/>
  </si>
  <si>
    <t>手芸教室(お母さま対象)</t>
    <rPh sb="0" eb="4">
      <t>シュゲイキョウシツ</t>
    </rPh>
    <phoneticPr fontId="2"/>
  </si>
  <si>
    <t>5ヶ月～１歳児</t>
    <rPh sb="2" eb="3">
      <t>ゲツ</t>
    </rPh>
    <rPh sb="5" eb="6">
      <t>サイ</t>
    </rPh>
    <rPh sb="6" eb="7">
      <t>ジ</t>
    </rPh>
    <phoneticPr fontId="2"/>
  </si>
  <si>
    <t>予</t>
    <phoneticPr fontId="1"/>
  </si>
  <si>
    <t>寺子屋講座</t>
  </si>
  <si>
    <t>元気っず　</t>
    <rPh sb="0" eb="2">
      <t>ゲンキ</t>
    </rPh>
    <phoneticPr fontId="2"/>
  </si>
  <si>
    <t>13:45-15:00</t>
  </si>
  <si>
    <t>(8組）</t>
    <rPh sb="2" eb="3">
      <t>クミ</t>
    </rPh>
    <phoneticPr fontId="1"/>
  </si>
  <si>
    <t>(13組)</t>
    <rPh sb="3" eb="4">
      <t>クミ</t>
    </rPh>
    <phoneticPr fontId="1"/>
  </si>
  <si>
    <t>１歳以上児</t>
  </si>
  <si>
    <t>9:00-11:30</t>
  </si>
  <si>
    <t>13:00-14:00</t>
  </si>
  <si>
    <t>ヘッドスパ体験</t>
    <rPh sb="5" eb="7">
      <t>タイケン</t>
    </rPh>
    <phoneticPr fontId="2"/>
  </si>
  <si>
    <t>(5組)</t>
    <rPh sb="2" eb="3">
      <t>クミ</t>
    </rPh>
    <phoneticPr fontId="1"/>
  </si>
  <si>
    <t>わくわくミッキー（40代サークル）</t>
    <phoneticPr fontId="1"/>
  </si>
  <si>
    <t>プチクリスマス会</t>
    <rPh sb="7" eb="8">
      <t>カイ</t>
    </rPh>
    <phoneticPr fontId="2"/>
  </si>
  <si>
    <t>PePeちゃんの日</t>
    <rPh sb="8" eb="9">
      <t>ヒ</t>
    </rPh>
    <phoneticPr fontId="2"/>
  </si>
  <si>
    <t>園庭・室内開放</t>
  </si>
  <si>
    <t>入来こども園</t>
  </si>
  <si>
    <t>室内</t>
    <rPh sb="0" eb="2">
      <t>シツナイ</t>
    </rPh>
    <phoneticPr fontId="2"/>
  </si>
  <si>
    <t>園庭</t>
    <rPh sb="0" eb="2">
      <t>エンテイ</t>
    </rPh>
    <phoneticPr fontId="2"/>
  </si>
  <si>
    <t>ほのぼのデー</t>
  </si>
  <si>
    <t>わらべうたあそび</t>
  </si>
  <si>
    <t>1歳半未満</t>
    <rPh sb="1" eb="3">
      <t>サイハン</t>
    </rPh>
    <rPh sb="3" eb="5">
      <t>ミマン</t>
    </rPh>
    <phoneticPr fontId="2"/>
  </si>
  <si>
    <t>予</t>
    <rPh sb="0" eb="1">
      <t>ヨ</t>
    </rPh>
    <phoneticPr fontId="2"/>
  </si>
  <si>
    <t>川内すわこども園</t>
    <rPh sb="0" eb="2">
      <t>センダイ</t>
    </rPh>
    <rPh sb="7" eb="8">
      <t>エン</t>
    </rPh>
    <phoneticPr fontId="2"/>
  </si>
  <si>
    <t>YOGA（ヨガ）</t>
  </si>
  <si>
    <t>樋脇保健センター</t>
    <rPh sb="0" eb="2">
      <t>ヒワキ</t>
    </rPh>
    <rPh sb="2" eb="4">
      <t>ホケン</t>
    </rPh>
    <phoneticPr fontId="2"/>
  </si>
  <si>
    <t>おおきくなったかな</t>
  </si>
  <si>
    <t>親子でタートル</t>
    <rPh sb="0" eb="2">
      <t>オヤコ</t>
    </rPh>
    <phoneticPr fontId="2"/>
  </si>
  <si>
    <t>子育てサロンゆっぴぃ</t>
    <rPh sb="0" eb="2">
      <t>コソダ</t>
    </rPh>
    <phoneticPr fontId="2"/>
  </si>
  <si>
    <t>音楽あそび</t>
    <rPh sb="0" eb="2">
      <t>オンガク</t>
    </rPh>
    <phoneticPr fontId="2"/>
  </si>
  <si>
    <t>1歳以上</t>
    <rPh sb="1" eb="2">
      <t>サイ</t>
    </rPh>
    <rPh sb="2" eb="4">
      <t>イジョウ</t>
    </rPh>
    <phoneticPr fontId="2"/>
  </si>
  <si>
    <t>こども園のクリスマス会に参加しよう</t>
    <rPh sb="3" eb="4">
      <t>エン</t>
    </rPh>
    <rPh sb="10" eb="11">
      <t>カイ</t>
    </rPh>
    <rPh sb="12" eb="14">
      <t>サンカ</t>
    </rPh>
    <phoneticPr fontId="2"/>
  </si>
  <si>
    <t>ハイハイ教室</t>
    <rPh sb="4" eb="6">
      <t>キョウシツ</t>
    </rPh>
    <phoneticPr fontId="2"/>
  </si>
  <si>
    <t>1歳未満</t>
    <rPh sb="1" eb="2">
      <t>サイ</t>
    </rPh>
    <rPh sb="2" eb="4">
      <t>ミマン</t>
    </rPh>
    <phoneticPr fontId="2"/>
  </si>
  <si>
    <t>9:30-12:30</t>
  </si>
  <si>
    <t>2ヶ月～</t>
    <rPh sb="2" eb="3">
      <t>ゲツ</t>
    </rPh>
    <phoneticPr fontId="2"/>
  </si>
  <si>
    <t>(２組)</t>
    <phoneticPr fontId="1"/>
  </si>
  <si>
    <t>(２組)</t>
    <phoneticPr fontId="1"/>
  </si>
  <si>
    <t>(11組)</t>
    <phoneticPr fontId="1"/>
  </si>
  <si>
    <t>(午前午後各７組)</t>
    <phoneticPr fontId="1"/>
  </si>
  <si>
    <t>(午前午後各５組)</t>
    <phoneticPr fontId="1"/>
  </si>
  <si>
    <t>(５組)</t>
    <phoneticPr fontId="1"/>
  </si>
  <si>
    <t>(３組まで)</t>
    <rPh sb="2" eb="3">
      <t>クミ</t>
    </rPh>
    <phoneticPr fontId="1"/>
  </si>
  <si>
    <t>AM室内開放/PM電話相談</t>
    <rPh sb="2" eb="6">
      <t>シツナイカイホウ</t>
    </rPh>
    <rPh sb="9" eb="13">
      <t>デンワソウダン</t>
    </rPh>
    <phoneticPr fontId="2"/>
  </si>
  <si>
    <t>(8組)セントピア</t>
    <rPh sb="2" eb="3">
      <t>クミ</t>
    </rPh>
    <phoneticPr fontId="2"/>
  </si>
  <si>
    <t>(10組)セントピア</t>
    <rPh sb="3" eb="4">
      <t>クミ</t>
    </rPh>
    <phoneticPr fontId="2"/>
  </si>
  <si>
    <t>幼稚園であそぼう（10組）</t>
    <rPh sb="0" eb="3">
      <t>ヨウチエン</t>
    </rPh>
    <rPh sb="11" eb="12">
      <t>クミ</t>
    </rPh>
    <phoneticPr fontId="2"/>
  </si>
  <si>
    <t>コメット２さん見学ツアー（５組）/PM電話相談</t>
    <rPh sb="7" eb="9">
      <t>ケンガク</t>
    </rPh>
    <rPh sb="14" eb="15">
      <t>クミ</t>
    </rPh>
    <rPh sb="19" eb="23">
      <t>デンワソウダン</t>
    </rPh>
    <phoneticPr fontId="2"/>
  </si>
  <si>
    <t>（2組）</t>
    <phoneticPr fontId="1"/>
  </si>
  <si>
    <t>樋脇郷土館</t>
    <rPh sb="0" eb="2">
      <t>ヒワキ</t>
    </rPh>
    <rPh sb="2" eb="5">
      <t>キョウドカン</t>
    </rPh>
    <phoneticPr fontId="2"/>
  </si>
  <si>
    <t>10:00-11:30</t>
    <phoneticPr fontId="1"/>
  </si>
  <si>
    <t>(13組）</t>
    <rPh sb="3" eb="4">
      <t>クミ</t>
    </rPh>
    <phoneticPr fontId="1"/>
  </si>
  <si>
    <t>川内タートルスポーツクラブ</t>
    <rPh sb="0" eb="2">
      <t>センダイ</t>
    </rPh>
    <phoneticPr fontId="1"/>
  </si>
  <si>
    <t>(4組）</t>
    <rPh sb="2" eb="3">
      <t>クミ</t>
    </rPh>
    <phoneticPr fontId="1"/>
  </si>
  <si>
    <t>1歳以上</t>
    <rPh sb="1" eb="4">
      <t>サイイジョウ</t>
    </rPh>
    <phoneticPr fontId="2"/>
  </si>
  <si>
    <t>高江未来学校内</t>
    <rPh sb="0" eb="2">
      <t>タカエ</t>
    </rPh>
    <rPh sb="2" eb="4">
      <t>ミライ</t>
    </rPh>
    <rPh sb="4" eb="6">
      <t>ガッコウ</t>
    </rPh>
    <rPh sb="6" eb="7">
      <t>ナイ</t>
    </rPh>
    <phoneticPr fontId="2"/>
  </si>
  <si>
    <t>プレママデー(妊婦さんと18ヶ月までのbaby)</t>
    <rPh sb="7" eb="9">
      <t>ニンプ</t>
    </rPh>
    <rPh sb="15" eb="16">
      <t>ゲツ</t>
    </rPh>
    <phoneticPr fontId="2"/>
  </si>
  <si>
    <t>施設名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</si>
</sst>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u/>
      <sz val="14"/>
      <color theme="1"/>
      <name val="ＭＳ Ｐゴシック"/>
      <family val="3"/>
      <charset val="128"/>
      <scheme val="minor"/>
    </font>
    <font>
      <u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HGP創英角ﾎﾟｯﾌﾟ体"/>
      <family val="3"/>
      <charset val="128"/>
    </font>
    <font>
      <sz val="11"/>
      <color rgb="FFFF0000"/>
      <name val="ＭＳ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u/>
      <sz val="14"/>
      <color theme="1"/>
      <name val="HGP創英角ｺﾞｼｯｸUB"/>
      <family val="3"/>
      <charset val="128"/>
    </font>
    <font>
      <u/>
      <sz val="11"/>
      <color theme="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theme="1"/>
      <name val="HGP創英角ﾎﾟｯﾌﾟ体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  <font>
      <b/>
      <sz val="14"/>
      <color rgb="FFFF6699"/>
      <name val="ＭＳ Ｐゴシック"/>
      <family val="3"/>
      <charset val="128"/>
      <scheme val="minor"/>
    </font>
    <font>
      <b/>
      <sz val="14"/>
      <color rgb="FFFF3399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4"/>
      <color rgb="FF538DD5"/>
      <name val="ＭＳ Ｐゴシック"/>
      <family val="3"/>
      <charset val="128"/>
      <scheme val="minor"/>
    </font>
    <font>
      <b/>
      <sz val="11"/>
      <color rgb="FFFF0066"/>
      <name val="ＭＳ Ｐゴシック"/>
      <family val="3"/>
      <charset val="128"/>
      <scheme val="minor"/>
    </font>
    <font>
      <b/>
      <sz val="11"/>
      <color rgb="FF538DD5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4"/>
      <color rgb="FFFF99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11"/>
      <color rgb="FF538DD5"/>
      <name val="ＭＳ Ｐゴシック"/>
      <family val="2"/>
      <charset val="128"/>
      <scheme val="minor"/>
    </font>
    <font>
      <b/>
      <sz val="11"/>
      <color rgb="FFFF99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66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B2B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4FCFA"/>
        <bgColor indexed="64"/>
      </patternFill>
    </fill>
    <fill>
      <patternFill patternType="solid">
        <fgColor theme="7" tint="0.39994506668294322"/>
        <bgColor indexed="64"/>
      </patternFill>
    </fill>
  </fills>
  <borders count="9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Up="1">
      <left style="thin">
        <color auto="1"/>
      </left>
      <right/>
      <top style="thin">
        <color auto="1"/>
      </top>
      <bottom/>
      <diagonal style="thin">
        <color auto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/>
      <top/>
      <bottom style="thin">
        <color auto="1"/>
      </bottom>
      <diagonal style="thin">
        <color auto="1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indexed="64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336600"/>
      </left>
      <right style="thin">
        <color auto="1"/>
      </right>
      <top style="thick">
        <color rgb="FF336600"/>
      </top>
      <bottom/>
      <diagonal/>
    </border>
    <border>
      <left style="thin">
        <color auto="1"/>
      </left>
      <right style="thin">
        <color auto="1"/>
      </right>
      <top style="thick">
        <color rgb="FF336600"/>
      </top>
      <bottom/>
      <diagonal/>
    </border>
    <border>
      <left/>
      <right/>
      <top style="thick">
        <color rgb="FF336600"/>
      </top>
      <bottom/>
      <diagonal/>
    </border>
    <border>
      <left/>
      <right style="thick">
        <color rgb="FF336600"/>
      </right>
      <top style="thick">
        <color rgb="FF336600"/>
      </top>
      <bottom/>
      <diagonal/>
    </border>
    <border>
      <left style="thick">
        <color rgb="FF336600"/>
      </left>
      <right style="thin">
        <color auto="1"/>
      </right>
      <top/>
      <bottom/>
      <diagonal/>
    </border>
    <border>
      <left/>
      <right style="thick">
        <color rgb="FF336600"/>
      </right>
      <top/>
      <bottom/>
      <diagonal/>
    </border>
    <border>
      <left/>
      <right style="thick">
        <color rgb="FF336600"/>
      </right>
      <top/>
      <bottom style="thin">
        <color auto="1"/>
      </bottom>
      <diagonal/>
    </border>
    <border>
      <left style="thick">
        <color rgb="FF336600"/>
      </left>
      <right style="thin">
        <color auto="1"/>
      </right>
      <top/>
      <bottom style="thin">
        <color auto="1"/>
      </bottom>
      <diagonal/>
    </border>
    <border>
      <left/>
      <right style="thick">
        <color rgb="FF3366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rgb="FF336600"/>
      </right>
      <top style="thin">
        <color auto="1"/>
      </top>
      <bottom style="thin">
        <color auto="1"/>
      </bottom>
      <diagonal/>
    </border>
    <border>
      <left style="thick">
        <color rgb="FF336600"/>
      </left>
      <right style="thin">
        <color auto="1"/>
      </right>
      <top/>
      <bottom style="thick">
        <color rgb="FF336600"/>
      </bottom>
      <diagonal/>
    </border>
    <border>
      <left/>
      <right/>
      <top/>
      <bottom style="thick">
        <color rgb="FF336600"/>
      </bottom>
      <diagonal/>
    </border>
    <border>
      <left/>
      <right style="thick">
        <color rgb="FF336600"/>
      </right>
      <top/>
      <bottom style="thick">
        <color rgb="FF336600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 style="dotted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518">
    <xf numFmtId="0" fontId="0" fillId="0" borderId="0" xfId="0">
      <alignment vertical="center"/>
    </xf>
    <xf numFmtId="0" fontId="0" fillId="0" borderId="5" xfId="0" applyBorder="1">
      <alignment vertical="center"/>
    </xf>
    <xf numFmtId="0" fontId="0" fillId="0" borderId="1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 shrinkToFit="1"/>
    </xf>
    <xf numFmtId="0" fontId="0" fillId="0" borderId="10" xfId="0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0" xfId="0" applyAlignment="1">
      <alignment horizontal="left"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2" borderId="18" xfId="0" applyFill="1" applyBorder="1" applyAlignment="1">
      <alignment horizontal="left" vertical="center" shrinkToFit="1"/>
    </xf>
    <xf numFmtId="0" fontId="7" fillId="2" borderId="17" xfId="0" applyFont="1" applyFill="1" applyBorder="1" applyAlignment="1">
      <alignment horizontal="left" vertical="center" shrinkToFit="1"/>
    </xf>
    <xf numFmtId="0" fontId="8" fillId="2" borderId="15" xfId="0" applyFont="1" applyFill="1" applyBorder="1" applyAlignment="1">
      <alignment horizontal="left" vertical="center" shrinkToFit="1"/>
    </xf>
    <xf numFmtId="0" fontId="8" fillId="2" borderId="17" xfId="0" applyFont="1" applyFill="1" applyBorder="1" applyAlignment="1">
      <alignment horizontal="left" vertical="center" shrinkToFit="1"/>
    </xf>
    <xf numFmtId="0" fontId="8" fillId="2" borderId="0" xfId="0" applyFont="1" applyFill="1">
      <alignment vertical="center"/>
    </xf>
    <xf numFmtId="0" fontId="7" fillId="2" borderId="18" xfId="0" applyFont="1" applyFill="1" applyBorder="1" applyAlignment="1">
      <alignment horizontal="left" vertical="center" shrinkToFit="1"/>
    </xf>
    <xf numFmtId="0" fontId="7" fillId="2" borderId="15" xfId="0" applyFont="1" applyFill="1" applyBorder="1" applyAlignment="1">
      <alignment horizontal="left" shrinkToFit="1"/>
    </xf>
    <xf numFmtId="0" fontId="7" fillId="2" borderId="17" xfId="0" applyFont="1" applyFill="1" applyBorder="1" applyAlignment="1">
      <alignment horizontal="left" shrinkToFit="1"/>
    </xf>
    <xf numFmtId="0" fontId="8" fillId="2" borderId="16" xfId="0" applyFont="1" applyFill="1" applyBorder="1" applyAlignment="1">
      <alignment horizontal="left"/>
    </xf>
    <xf numFmtId="0" fontId="7" fillId="2" borderId="17" xfId="0" applyFont="1" applyFill="1" applyBorder="1" applyAlignment="1">
      <alignment horizontal="left"/>
    </xf>
    <xf numFmtId="0" fontId="11" fillId="0" borderId="25" xfId="0" applyFont="1" applyBorder="1">
      <alignment vertical="center"/>
    </xf>
    <xf numFmtId="0" fontId="11" fillId="0" borderId="14" xfId="0" applyFont="1" applyBorder="1">
      <alignment vertical="center"/>
    </xf>
    <xf numFmtId="0" fontId="6" fillId="0" borderId="12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 shrinkToFit="1"/>
    </xf>
    <xf numFmtId="0" fontId="8" fillId="2" borderId="17" xfId="0" applyFont="1" applyFill="1" applyBorder="1" applyAlignment="1">
      <alignment horizontal="left"/>
    </xf>
    <xf numFmtId="0" fontId="7" fillId="2" borderId="17" xfId="0" applyFont="1" applyFill="1" applyBorder="1" applyAlignment="1">
      <alignment horizontal="left" vertical="top" shrinkToFit="1"/>
    </xf>
    <xf numFmtId="0" fontId="7" fillId="2" borderId="18" xfId="0" applyFont="1" applyFill="1" applyBorder="1" applyAlignment="1">
      <alignment horizontal="left" vertical="top" shrinkToFit="1"/>
    </xf>
    <xf numFmtId="0" fontId="13" fillId="0" borderId="0" xfId="0" applyFont="1">
      <alignment vertical="center"/>
    </xf>
    <xf numFmtId="0" fontId="13" fillId="0" borderId="12" xfId="0" applyFont="1" applyBorder="1" applyAlignment="1">
      <alignment vertical="center" shrinkToFit="1"/>
    </xf>
    <xf numFmtId="0" fontId="13" fillId="2" borderId="12" xfId="0" applyFont="1" applyFill="1" applyBorder="1" applyAlignment="1">
      <alignment horizontal="center" vertical="center" shrinkToFit="1"/>
    </xf>
    <xf numFmtId="0" fontId="13" fillId="0" borderId="12" xfId="0" applyFont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 shrinkToFit="1"/>
    </xf>
    <xf numFmtId="0" fontId="0" fillId="0" borderId="4" xfId="0" applyBorder="1">
      <alignment vertical="center"/>
    </xf>
    <xf numFmtId="0" fontId="0" fillId="0" borderId="2" xfId="0" applyBorder="1" applyAlignment="1">
      <alignment vertical="center" shrinkToFit="1"/>
    </xf>
    <xf numFmtId="0" fontId="0" fillId="0" borderId="2" xfId="0" applyBorder="1" applyAlignment="1">
      <alignment horizontal="right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0" xfId="0" applyAlignment="1"/>
    <xf numFmtId="0" fontId="0" fillId="0" borderId="0" xfId="0" applyAlignment="1">
      <alignment horizontal="left" vertical="top"/>
    </xf>
    <xf numFmtId="0" fontId="3" fillId="0" borderId="0" xfId="0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2" fillId="0" borderId="0" xfId="0" applyFont="1" applyAlignment="1"/>
    <xf numFmtId="0" fontId="0" fillId="0" borderId="0" xfId="0" applyAlignment="1">
      <alignment horizontal="center" vertical="top"/>
    </xf>
    <xf numFmtId="0" fontId="2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0" fillId="2" borderId="21" xfId="0" applyFill="1" applyBorder="1">
      <alignment vertical="center"/>
    </xf>
    <xf numFmtId="0" fontId="0" fillId="2" borderId="16" xfId="0" applyFill="1" applyBorder="1">
      <alignment vertical="center"/>
    </xf>
    <xf numFmtId="0" fontId="0" fillId="2" borderId="0" xfId="0" applyFill="1">
      <alignment vertical="center"/>
    </xf>
    <xf numFmtId="0" fontId="0" fillId="2" borderId="24" xfId="0" applyFill="1" applyBorder="1">
      <alignment vertical="center"/>
    </xf>
    <xf numFmtId="0" fontId="0" fillId="2" borderId="23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14" xfId="0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4" fillId="0" borderId="0" xfId="0" applyFont="1">
      <alignment vertical="center"/>
    </xf>
    <xf numFmtId="0" fontId="15" fillId="2" borderId="0" xfId="0" applyFont="1" applyFill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7" fillId="0" borderId="0" xfId="0" applyFont="1">
      <alignment vertical="center"/>
    </xf>
    <xf numFmtId="0" fontId="13" fillId="0" borderId="13" xfId="0" applyFont="1" applyBorder="1" applyAlignment="1">
      <alignment horizontal="center" vertical="center"/>
    </xf>
    <xf numFmtId="0" fontId="18" fillId="0" borderId="12" xfId="0" applyFont="1" applyBorder="1" applyAlignment="1">
      <alignment vertical="center" shrinkToFit="1"/>
    </xf>
    <xf numFmtId="0" fontId="13" fillId="0" borderId="12" xfId="0" applyFont="1" applyBorder="1">
      <alignment vertical="center"/>
    </xf>
    <xf numFmtId="0" fontId="13" fillId="0" borderId="0" xfId="0" applyFont="1" applyAlignment="1">
      <alignment horizontal="left" vertical="center"/>
    </xf>
    <xf numFmtId="0" fontId="22" fillId="0" borderId="0" xfId="0" applyFont="1" applyAlignment="1"/>
    <xf numFmtId="0" fontId="22" fillId="0" borderId="0" xfId="0" applyFont="1">
      <alignment vertical="center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vertical="top"/>
    </xf>
    <xf numFmtId="0" fontId="13" fillId="0" borderId="12" xfId="0" applyFont="1" applyBorder="1" applyAlignment="1">
      <alignment horizontal="right" vertical="center" shrinkToFit="1"/>
    </xf>
    <xf numFmtId="0" fontId="13" fillId="0" borderId="12" xfId="0" applyFont="1" applyBorder="1" applyAlignment="1">
      <alignment horizontal="right" vertical="center"/>
    </xf>
    <xf numFmtId="0" fontId="24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11" xfId="0" applyBorder="1" applyAlignment="1">
      <alignment horizontal="left" vertical="center" shrinkToFit="1"/>
    </xf>
    <xf numFmtId="0" fontId="0" fillId="3" borderId="21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9" fillId="3" borderId="24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shrinkToFit="1"/>
    </xf>
    <xf numFmtId="0" fontId="7" fillId="2" borderId="18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 shrinkToFit="1"/>
    </xf>
    <xf numFmtId="0" fontId="5" fillId="2" borderId="15" xfId="0" applyFont="1" applyFill="1" applyBorder="1" applyAlignment="1">
      <alignment horizontal="left" vertical="center" shrinkToFit="1"/>
    </xf>
    <xf numFmtId="0" fontId="5" fillId="2" borderId="17" xfId="0" applyFont="1" applyFill="1" applyBorder="1" applyAlignment="1">
      <alignment horizontal="left" vertical="center" shrinkToFit="1"/>
    </xf>
    <xf numFmtId="0" fontId="16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left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2" xfId="0" applyBorder="1">
      <alignment vertical="center"/>
    </xf>
    <xf numFmtId="0" fontId="0" fillId="0" borderId="12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26" fillId="0" borderId="12" xfId="0" applyFont="1" applyBorder="1" applyAlignment="1">
      <alignment vertical="center" wrapText="1"/>
    </xf>
    <xf numFmtId="0" fontId="0" fillId="0" borderId="35" xfId="0" applyBorder="1">
      <alignment vertical="center"/>
    </xf>
    <xf numFmtId="0" fontId="0" fillId="0" borderId="12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>
      <alignment vertical="center"/>
    </xf>
    <xf numFmtId="0" fontId="0" fillId="0" borderId="42" xfId="0" applyBorder="1" applyAlignment="1">
      <alignment vertical="center" shrinkToFit="1"/>
    </xf>
    <xf numFmtId="0" fontId="0" fillId="0" borderId="44" xfId="0" applyBorder="1" applyAlignment="1">
      <alignment horizontal="center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vertical="top" wrapText="1"/>
    </xf>
    <xf numFmtId="0" fontId="0" fillId="0" borderId="45" xfId="0" applyBorder="1" applyAlignment="1">
      <alignment vertical="center" wrapText="1"/>
    </xf>
    <xf numFmtId="0" fontId="26" fillId="0" borderId="12" xfId="0" applyFont="1" applyBorder="1" applyAlignment="1">
      <alignment vertical="center" wrapText="1" shrinkToFit="1"/>
    </xf>
    <xf numFmtId="0" fontId="19" fillId="0" borderId="45" xfId="0" applyFont="1" applyBorder="1" applyAlignment="1">
      <alignment vertical="center" wrapText="1"/>
    </xf>
    <xf numFmtId="0" fontId="27" fillId="0" borderId="12" xfId="0" applyFont="1" applyBorder="1" applyAlignment="1">
      <alignment horizontal="left" vertical="center" wrapText="1" shrinkToFit="1"/>
    </xf>
    <xf numFmtId="0" fontId="27" fillId="0" borderId="45" xfId="0" applyFont="1" applyBorder="1" applyAlignment="1">
      <alignment vertical="center" wrapText="1"/>
    </xf>
    <xf numFmtId="0" fontId="0" fillId="0" borderId="45" xfId="0" applyBorder="1" applyAlignment="1">
      <alignment horizontal="left" vertical="center" wrapText="1"/>
    </xf>
    <xf numFmtId="0" fontId="27" fillId="0" borderId="45" xfId="0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/>
    </xf>
    <xf numFmtId="0" fontId="19" fillId="0" borderId="12" xfId="0" applyFont="1" applyBorder="1" applyAlignment="1">
      <alignment vertical="center" shrinkToFit="1"/>
    </xf>
    <xf numFmtId="0" fontId="0" fillId="0" borderId="45" xfId="0" applyBorder="1" applyAlignment="1">
      <alignment horizontal="left" vertical="center"/>
    </xf>
    <xf numFmtId="0" fontId="0" fillId="0" borderId="0" xfId="0" applyAlignment="1">
      <alignment vertical="center" wrapText="1"/>
    </xf>
    <xf numFmtId="0" fontId="6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vertical="center" wrapText="1" shrinkToFit="1"/>
    </xf>
    <xf numFmtId="0" fontId="19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7" fillId="0" borderId="0" xfId="0" applyFont="1">
      <alignment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5" fillId="2" borderId="15" xfId="0" applyFont="1" applyFill="1" applyBorder="1" applyAlignment="1">
      <alignment horizontal="left" vertical="center"/>
    </xf>
    <xf numFmtId="0" fontId="0" fillId="2" borderId="17" xfId="0" applyFill="1" applyBorder="1">
      <alignment vertical="center"/>
    </xf>
    <xf numFmtId="0" fontId="0" fillId="2" borderId="17" xfId="0" applyFill="1" applyBorder="1" applyAlignment="1">
      <alignment horizontal="left" vertical="center"/>
    </xf>
    <xf numFmtId="0" fontId="29" fillId="2" borderId="17" xfId="0" applyFont="1" applyFill="1" applyBorder="1" applyAlignment="1">
      <alignment horizontal="left" vertical="center"/>
    </xf>
    <xf numFmtId="0" fontId="0" fillId="2" borderId="18" xfId="0" applyFill="1" applyBorder="1" applyAlignment="1">
      <alignment horizontal="left" vertical="center"/>
    </xf>
    <xf numFmtId="0" fontId="0" fillId="2" borderId="18" xfId="0" applyFill="1" applyBorder="1">
      <alignment vertical="center"/>
    </xf>
    <xf numFmtId="0" fontId="6" fillId="0" borderId="0" xfId="0" applyFont="1" applyAlignment="1">
      <alignment horizontal="left" vertical="top"/>
    </xf>
    <xf numFmtId="0" fontId="4" fillId="0" borderId="51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2" fillId="4" borderId="54" xfId="0" applyFont="1" applyFill="1" applyBorder="1">
      <alignment vertical="center"/>
    </xf>
    <xf numFmtId="0" fontId="2" fillId="4" borderId="55" xfId="0" applyFont="1" applyFill="1" applyBorder="1">
      <alignment vertical="center"/>
    </xf>
    <xf numFmtId="0" fontId="2" fillId="4" borderId="55" xfId="0" applyFont="1" applyFill="1" applyBorder="1" applyAlignment="1"/>
    <xf numFmtId="0" fontId="2" fillId="4" borderId="55" xfId="0" applyFont="1" applyFill="1" applyBorder="1" applyAlignment="1">
      <alignment horizontal="left" vertical="top"/>
    </xf>
    <xf numFmtId="0" fontId="0" fillId="4" borderId="55" xfId="0" applyFill="1" applyBorder="1">
      <alignment vertical="center"/>
    </xf>
    <xf numFmtId="0" fontId="2" fillId="4" borderId="56" xfId="0" applyFont="1" applyFill="1" applyBorder="1">
      <alignment vertical="center"/>
    </xf>
    <xf numFmtId="0" fontId="2" fillId="4" borderId="24" xfId="0" applyFont="1" applyFill="1" applyBorder="1">
      <alignment vertical="center"/>
    </xf>
    <xf numFmtId="0" fontId="2" fillId="4" borderId="23" xfId="0" applyFont="1" applyFill="1" applyBorder="1">
      <alignment vertical="center"/>
    </xf>
    <xf numFmtId="0" fontId="0" fillId="2" borderId="54" xfId="0" applyFill="1" applyBorder="1" applyAlignment="1">
      <alignment horizontal="left" vertical="top"/>
    </xf>
    <xf numFmtId="0" fontId="0" fillId="2" borderId="55" xfId="0" applyFill="1" applyBorder="1">
      <alignment vertical="center"/>
    </xf>
    <xf numFmtId="0" fontId="4" fillId="2" borderId="55" xfId="0" applyFont="1" applyFill="1" applyBorder="1">
      <alignment vertical="center"/>
    </xf>
    <xf numFmtId="0" fontId="0" fillId="2" borderId="56" xfId="0" applyFill="1" applyBorder="1">
      <alignment vertical="center"/>
    </xf>
    <xf numFmtId="0" fontId="0" fillId="2" borderId="0" xfId="0" applyFill="1" applyAlignment="1">
      <alignment horizontal="left" vertical="top"/>
    </xf>
    <xf numFmtId="0" fontId="2" fillId="2" borderId="0" xfId="0" applyFont="1" applyFill="1" applyAlignment="1">
      <alignment vertical="top"/>
    </xf>
    <xf numFmtId="0" fontId="0" fillId="2" borderId="57" xfId="0" applyFill="1" applyBorder="1">
      <alignment vertical="center"/>
    </xf>
    <xf numFmtId="0" fontId="0" fillId="2" borderId="58" xfId="0" applyFill="1" applyBorder="1">
      <alignment vertical="center"/>
    </xf>
    <xf numFmtId="0" fontId="0" fillId="2" borderId="59" xfId="0" applyFill="1" applyBorder="1">
      <alignment vertical="center"/>
    </xf>
    <xf numFmtId="0" fontId="22" fillId="2" borderId="0" xfId="0" applyFont="1" applyFill="1" applyAlignment="1">
      <alignment horizontal="left" vertical="top"/>
    </xf>
    <xf numFmtId="0" fontId="23" fillId="2" borderId="0" xfId="0" applyFont="1" applyFill="1" applyAlignment="1">
      <alignment vertical="top"/>
    </xf>
    <xf numFmtId="0" fontId="37" fillId="0" borderId="10" xfId="0" applyFont="1" applyBorder="1" applyAlignment="1">
      <alignment vertical="center" shrinkToFit="1"/>
    </xf>
    <xf numFmtId="0" fontId="38" fillId="0" borderId="10" xfId="0" applyFont="1" applyBorder="1" applyAlignment="1">
      <alignment vertical="center" shrinkToFit="1"/>
    </xf>
    <xf numFmtId="0" fontId="0" fillId="2" borderId="20" xfId="0" applyFill="1" applyBorder="1" applyAlignment="1">
      <alignment horizontal="left" vertical="top"/>
    </xf>
    <xf numFmtId="0" fontId="0" fillId="2" borderId="20" xfId="0" applyFill="1" applyBorder="1">
      <alignment vertical="center"/>
    </xf>
    <xf numFmtId="0" fontId="4" fillId="2" borderId="21" xfId="0" applyFont="1" applyFill="1" applyBorder="1" applyAlignment="1">
      <alignment vertical="top"/>
    </xf>
    <xf numFmtId="0" fontId="0" fillId="2" borderId="22" xfId="0" applyFill="1" applyBorder="1">
      <alignment vertical="center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/>
    <xf numFmtId="0" fontId="23" fillId="2" borderId="21" xfId="0" applyFont="1" applyFill="1" applyBorder="1" applyAlignment="1">
      <alignment vertical="top"/>
    </xf>
    <xf numFmtId="0" fontId="16" fillId="0" borderId="10" xfId="0" applyFont="1" applyBorder="1" applyAlignment="1">
      <alignment vertical="center" shrinkToFit="1"/>
    </xf>
    <xf numFmtId="0" fontId="16" fillId="0" borderId="11" xfId="0" applyFont="1" applyBorder="1" applyAlignment="1">
      <alignment vertical="center" shrinkToFit="1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0" borderId="9" xfId="0" applyFont="1" applyBorder="1" applyAlignment="1">
      <alignment vertical="center" shrinkToFit="1"/>
    </xf>
    <xf numFmtId="0" fontId="0" fillId="0" borderId="61" xfId="0" applyBorder="1" applyAlignment="1">
      <alignment vertical="center" shrinkToFit="1"/>
    </xf>
    <xf numFmtId="0" fontId="37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2" fillId="6" borderId="21" xfId="0" applyFont="1" applyFill="1" applyBorder="1">
      <alignment vertical="center"/>
    </xf>
    <xf numFmtId="0" fontId="2" fillId="6" borderId="24" xfId="0" applyFont="1" applyFill="1" applyBorder="1">
      <alignment vertical="center"/>
    </xf>
    <xf numFmtId="0" fontId="13" fillId="0" borderId="12" xfId="0" applyFont="1" applyBorder="1" applyAlignment="1">
      <alignment horizontal="center" vertical="center" shrinkToFit="1"/>
    </xf>
    <xf numFmtId="0" fontId="13" fillId="2" borderId="0" xfId="0" applyFont="1" applyFill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8" fillId="7" borderId="12" xfId="0" applyFont="1" applyFill="1" applyBorder="1" applyAlignment="1">
      <alignment horizontal="center" vertical="center" shrinkToFit="1"/>
    </xf>
    <xf numFmtId="0" fontId="7" fillId="7" borderId="12" xfId="0" applyFont="1" applyFill="1" applyBorder="1" applyAlignment="1">
      <alignment horizontal="center" vertical="center" shrinkToFit="1"/>
    </xf>
    <xf numFmtId="0" fontId="7" fillId="7" borderId="14" xfId="0" applyFont="1" applyFill="1" applyBorder="1" applyAlignment="1">
      <alignment horizontal="center" vertical="center" shrinkToFit="1"/>
    </xf>
    <xf numFmtId="0" fontId="6" fillId="0" borderId="0" xfId="0" applyFont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6" fillId="0" borderId="0" xfId="0" applyFont="1" applyAlignment="1">
      <alignment vertical="center" shrinkToFit="1"/>
    </xf>
    <xf numFmtId="0" fontId="13" fillId="0" borderId="61" xfId="0" applyFont="1" applyBorder="1" applyAlignment="1">
      <alignment horizontal="center" vertical="center" shrinkToFit="1"/>
    </xf>
    <xf numFmtId="0" fontId="38" fillId="0" borderId="10" xfId="0" applyFont="1" applyBorder="1" applyAlignment="1">
      <alignment horizontal="left" vertical="center" shrinkToFit="1"/>
    </xf>
    <xf numFmtId="0" fontId="38" fillId="0" borderId="10" xfId="0" applyFont="1" applyBorder="1">
      <alignment vertical="center"/>
    </xf>
    <xf numFmtId="0" fontId="46" fillId="0" borderId="10" xfId="0" applyFont="1" applyBorder="1">
      <alignment vertical="center"/>
    </xf>
    <xf numFmtId="0" fontId="46" fillId="0" borderId="10" xfId="0" applyFont="1" applyBorder="1" applyAlignment="1">
      <alignment vertical="center" shrinkToFit="1"/>
    </xf>
    <xf numFmtId="0" fontId="38" fillId="0" borderId="19" xfId="0" applyFont="1" applyBorder="1">
      <alignment vertical="center"/>
    </xf>
    <xf numFmtId="0" fontId="46" fillId="0" borderId="19" xfId="0" applyFont="1" applyBorder="1" applyAlignment="1">
      <alignment vertical="center" shrinkToFit="1"/>
    </xf>
    <xf numFmtId="0" fontId="0" fillId="0" borderId="22" xfId="0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46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vertical="center" shrinkToFit="1"/>
    </xf>
    <xf numFmtId="0" fontId="13" fillId="0" borderId="65" xfId="0" applyFont="1" applyBorder="1" applyAlignment="1">
      <alignment horizontal="center" vertical="center" shrinkToFit="1"/>
    </xf>
    <xf numFmtId="0" fontId="6" fillId="0" borderId="24" xfId="0" applyFont="1" applyBorder="1" applyAlignment="1">
      <alignment vertical="center" shrinkToFit="1"/>
    </xf>
    <xf numFmtId="0" fontId="46" fillId="0" borderId="66" xfId="0" applyFont="1" applyBorder="1" applyAlignment="1">
      <alignment vertical="center" shrinkToFit="1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horizontal="right" vertical="center" shrinkToFit="1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 shrinkToFit="1"/>
    </xf>
    <xf numFmtId="0" fontId="0" fillId="0" borderId="60" xfId="0" applyBorder="1" applyAlignment="1">
      <alignment vertical="center" shrinkToFit="1"/>
    </xf>
    <xf numFmtId="0" fontId="6" fillId="0" borderId="2" xfId="0" applyFont="1" applyBorder="1" applyAlignment="1">
      <alignment vertical="center" shrinkToFit="1"/>
    </xf>
    <xf numFmtId="0" fontId="6" fillId="0" borderId="2" xfId="0" applyFont="1" applyBorder="1" applyAlignment="1">
      <alignment horizontal="right" vertical="center" shrinkToFit="1"/>
    </xf>
    <xf numFmtId="0" fontId="6" fillId="0" borderId="5" xfId="0" applyFont="1" applyBorder="1" applyAlignment="1">
      <alignment horizontal="right" vertical="center" shrinkToFit="1"/>
    </xf>
    <xf numFmtId="0" fontId="6" fillId="0" borderId="5" xfId="0" applyFont="1" applyBorder="1">
      <alignment vertical="center"/>
    </xf>
    <xf numFmtId="0" fontId="6" fillId="0" borderId="5" xfId="0" applyFont="1" applyBorder="1" applyAlignment="1">
      <alignment horizontal="right" vertical="center"/>
    </xf>
    <xf numFmtId="0" fontId="6" fillId="0" borderId="61" xfId="0" applyFont="1" applyBorder="1" applyAlignment="1">
      <alignment horizontal="center" vertical="center" shrinkToFit="1"/>
    </xf>
    <xf numFmtId="0" fontId="6" fillId="0" borderId="62" xfId="0" applyFont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 shrinkToFit="1"/>
    </xf>
    <xf numFmtId="0" fontId="6" fillId="0" borderId="60" xfId="0" applyFont="1" applyBorder="1" applyAlignment="1">
      <alignment horizontal="center" vertical="center"/>
    </xf>
    <xf numFmtId="0" fontId="47" fillId="0" borderId="24" xfId="0" applyFont="1" applyBorder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0" fillId="2" borderId="69" xfId="0" applyFill="1" applyBorder="1">
      <alignment vertical="center"/>
    </xf>
    <xf numFmtId="0" fontId="0" fillId="2" borderId="70" xfId="0" applyFill="1" applyBorder="1">
      <alignment vertical="center"/>
    </xf>
    <xf numFmtId="0" fontId="0" fillId="2" borderId="72" xfId="0" applyFill="1" applyBorder="1">
      <alignment vertical="center"/>
    </xf>
    <xf numFmtId="0" fontId="0" fillId="2" borderId="73" xfId="0" applyFill="1" applyBorder="1">
      <alignment vertical="center"/>
    </xf>
    <xf numFmtId="0" fontId="0" fillId="2" borderId="75" xfId="0" applyFill="1" applyBorder="1">
      <alignment vertical="center"/>
    </xf>
    <xf numFmtId="0" fontId="0" fillId="2" borderId="76" xfId="0" applyFill="1" applyBorder="1" applyAlignment="1">
      <alignment horizontal="center" vertical="center"/>
    </xf>
    <xf numFmtId="0" fontId="0" fillId="2" borderId="78" xfId="0" applyFill="1" applyBorder="1">
      <alignment vertical="center"/>
    </xf>
    <xf numFmtId="0" fontId="0" fillId="2" borderId="79" xfId="0" applyFill="1" applyBorder="1">
      <alignment vertical="center"/>
    </xf>
    <xf numFmtId="0" fontId="0" fillId="8" borderId="67" xfId="0" applyFill="1" applyBorder="1">
      <alignment vertical="center"/>
    </xf>
    <xf numFmtId="0" fontId="0" fillId="8" borderId="71" xfId="0" applyFill="1" applyBorder="1">
      <alignment vertical="center"/>
    </xf>
    <xf numFmtId="0" fontId="0" fillId="8" borderId="74" xfId="0" applyFill="1" applyBorder="1">
      <alignment vertical="center"/>
    </xf>
    <xf numFmtId="0" fontId="0" fillId="8" borderId="71" xfId="0" applyFill="1" applyBorder="1" applyAlignment="1">
      <alignment horizontal="center" vertical="center"/>
    </xf>
    <xf numFmtId="0" fontId="0" fillId="8" borderId="74" xfId="0" applyFill="1" applyBorder="1" applyAlignment="1">
      <alignment horizontal="center" vertical="center"/>
    </xf>
    <xf numFmtId="0" fontId="0" fillId="8" borderId="77" xfId="0" applyFill="1" applyBorder="1">
      <alignment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 shrinkToFit="1"/>
    </xf>
    <xf numFmtId="0" fontId="6" fillId="0" borderId="80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center" vertical="center" shrinkToFit="1"/>
    </xf>
    <xf numFmtId="0" fontId="0" fillId="0" borderId="52" xfId="0" applyBorder="1" applyAlignment="1">
      <alignment horizontal="left" vertical="center"/>
    </xf>
    <xf numFmtId="0" fontId="0" fillId="0" borderId="2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left" vertical="center" shrinkToFit="1"/>
    </xf>
    <xf numFmtId="0" fontId="6" fillId="0" borderId="2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2" borderId="21" xfId="0" applyFont="1" applyFill="1" applyBorder="1">
      <alignment vertical="center"/>
    </xf>
    <xf numFmtId="0" fontId="0" fillId="0" borderId="5" xfId="0" applyBorder="1" applyAlignment="1">
      <alignment horizontal="right" vertical="center" shrinkToFit="1"/>
    </xf>
    <xf numFmtId="0" fontId="0" fillId="0" borderId="62" xfId="0" applyBorder="1" applyAlignment="1">
      <alignment vertical="center" shrinkToFit="1"/>
    </xf>
    <xf numFmtId="0" fontId="0" fillId="0" borderId="61" xfId="0" applyBorder="1" applyAlignment="1">
      <alignment horizontal="left" vertical="center" shrinkToFit="1"/>
    </xf>
    <xf numFmtId="0" fontId="0" fillId="0" borderId="60" xfId="0" applyBorder="1" applyAlignment="1">
      <alignment horizontal="left" vertical="center" shrinkToFit="1"/>
    </xf>
    <xf numFmtId="0" fontId="0" fillId="0" borderId="60" xfId="0" applyBorder="1">
      <alignment vertical="center"/>
    </xf>
    <xf numFmtId="0" fontId="0" fillId="0" borderId="43" xfId="0" applyBorder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0" fillId="0" borderId="25" xfId="0" applyBorder="1">
      <alignment vertical="center"/>
    </xf>
    <xf numFmtId="0" fontId="0" fillId="0" borderId="14" xfId="0" applyBorder="1">
      <alignment vertical="center"/>
    </xf>
    <xf numFmtId="0" fontId="0" fillId="0" borderId="36" xfId="0" applyBorder="1">
      <alignment vertical="center"/>
    </xf>
    <xf numFmtId="0" fontId="0" fillId="0" borderId="81" xfId="0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13" fillId="0" borderId="83" xfId="0" applyFont="1" applyBorder="1" applyAlignment="1">
      <alignment horizontal="center" vertical="center" shrinkToFit="1"/>
    </xf>
    <xf numFmtId="0" fontId="43" fillId="0" borderId="24" xfId="0" applyFont="1" applyBorder="1" applyAlignment="1">
      <alignment horizontal="center" vertical="center"/>
    </xf>
    <xf numFmtId="0" fontId="0" fillId="9" borderId="25" xfId="0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36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 wrapText="1"/>
    </xf>
    <xf numFmtId="0" fontId="40" fillId="9" borderId="15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right" vertical="center"/>
    </xf>
    <xf numFmtId="0" fontId="13" fillId="9" borderId="15" xfId="0" applyFont="1" applyFill="1" applyBorder="1" applyAlignment="1">
      <alignment horizontal="center" vertical="center"/>
    </xf>
    <xf numFmtId="0" fontId="16" fillId="9" borderId="64" xfId="0" applyFont="1" applyFill="1" applyBorder="1" applyAlignment="1">
      <alignment horizontal="center" vertical="center" shrinkToFit="1"/>
    </xf>
    <xf numFmtId="0" fontId="47" fillId="0" borderId="0" xfId="0" applyFont="1" applyAlignment="1">
      <alignment vertical="center" shrinkToFit="1"/>
    </xf>
    <xf numFmtId="0" fontId="47" fillId="0" borderId="24" xfId="0" applyFont="1" applyBorder="1" applyAlignment="1">
      <alignment vertical="center" shrinkToFit="1"/>
    </xf>
    <xf numFmtId="0" fontId="6" fillId="0" borderId="0" xfId="0" applyFont="1" applyAlignment="1">
      <alignment horizontal="left" vertical="center" wrapText="1" shrinkToFit="1"/>
    </xf>
    <xf numFmtId="56" fontId="2" fillId="0" borderId="0" xfId="0" applyNumberFormat="1" applyFont="1" applyAlignment="1">
      <alignment vertical="center" wrapText="1"/>
    </xf>
    <xf numFmtId="0" fontId="13" fillId="0" borderId="21" xfId="0" applyFont="1" applyBorder="1" applyAlignment="1">
      <alignment vertical="center" shrinkToFit="1"/>
    </xf>
    <xf numFmtId="0" fontId="6" fillId="0" borderId="21" xfId="0" applyFont="1" applyBorder="1" applyAlignment="1">
      <alignment vertical="center" shrinkToFit="1"/>
    </xf>
    <xf numFmtId="0" fontId="47" fillId="0" borderId="21" xfId="0" applyFont="1" applyBorder="1" applyAlignment="1">
      <alignment horizontal="right" vertical="center" shrinkToFit="1"/>
    </xf>
    <xf numFmtId="0" fontId="13" fillId="2" borderId="21" xfId="0" applyFont="1" applyFill="1" applyBorder="1" applyAlignment="1">
      <alignment horizontal="center" vertical="center" shrinkToFit="1"/>
    </xf>
    <xf numFmtId="0" fontId="38" fillId="0" borderId="82" xfId="0" applyFont="1" applyBorder="1" applyAlignment="1">
      <alignment vertical="center" shrinkToFit="1"/>
    </xf>
    <xf numFmtId="0" fontId="0" fillId="0" borderId="46" xfId="0" applyBorder="1" applyAlignment="1">
      <alignment horizontal="center" vertical="center"/>
    </xf>
    <xf numFmtId="0" fontId="2" fillId="2" borderId="21" xfId="0" applyFont="1" applyFill="1" applyBorder="1">
      <alignment vertical="center"/>
    </xf>
    <xf numFmtId="0" fontId="0" fillId="0" borderId="84" xfId="0" applyBorder="1" applyAlignment="1">
      <alignment horizontal="left" vertical="center"/>
    </xf>
    <xf numFmtId="0" fontId="0" fillId="0" borderId="85" xfId="0" applyBorder="1" applyAlignment="1">
      <alignment horizontal="center" vertical="center"/>
    </xf>
    <xf numFmtId="0" fontId="0" fillId="0" borderId="49" xfId="0" applyBorder="1">
      <alignment vertical="center"/>
    </xf>
    <xf numFmtId="0" fontId="0" fillId="0" borderId="86" xfId="0" applyBorder="1" applyAlignment="1">
      <alignment vertical="center" shrinkToFit="1"/>
    </xf>
    <xf numFmtId="0" fontId="0" fillId="0" borderId="50" xfId="0" applyBorder="1" applyAlignment="1">
      <alignment horizontal="left" vertical="center" wrapText="1"/>
    </xf>
    <xf numFmtId="0" fontId="0" fillId="0" borderId="3" xfId="0" applyBorder="1">
      <alignment vertical="center"/>
    </xf>
    <xf numFmtId="0" fontId="0" fillId="0" borderId="10" xfId="0" applyBorder="1">
      <alignment vertical="center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7" xfId="0" applyFill="1" applyBorder="1" applyAlignment="1">
      <alignment horizontal="left" vertical="center"/>
    </xf>
    <xf numFmtId="0" fontId="0" fillId="6" borderId="8" xfId="0" applyFill="1" applyBorder="1" applyAlignment="1">
      <alignment horizontal="center" vertical="center" shrinkToFit="1"/>
    </xf>
    <xf numFmtId="0" fontId="13" fillId="10" borderId="12" xfId="0" applyFont="1" applyFill="1" applyBorder="1" applyAlignment="1">
      <alignment horizontal="center" vertical="center"/>
    </xf>
    <xf numFmtId="0" fontId="13" fillId="10" borderId="12" xfId="0" applyFont="1" applyFill="1" applyBorder="1" applyAlignment="1">
      <alignment horizontal="centerContinuous" vertical="center"/>
    </xf>
    <xf numFmtId="0" fontId="13" fillId="10" borderId="25" xfId="0" applyFont="1" applyFill="1" applyBorder="1" applyAlignment="1">
      <alignment horizontal="centerContinuous" vertical="center"/>
    </xf>
    <xf numFmtId="0" fontId="40" fillId="10" borderId="12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56" fontId="2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46" fillId="0" borderId="0" xfId="0" applyFont="1" applyAlignment="1">
      <alignment vertical="center" shrinkToFit="1"/>
    </xf>
    <xf numFmtId="0" fontId="0" fillId="2" borderId="38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38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40" xfId="0" applyFill="1" applyBorder="1">
      <alignment vertical="center"/>
    </xf>
    <xf numFmtId="0" fontId="0" fillId="2" borderId="1" xfId="0" applyFill="1" applyBorder="1" applyAlignment="1">
      <alignment horizontal="right" vertical="center"/>
    </xf>
    <xf numFmtId="0" fontId="0" fillId="2" borderId="2" xfId="0" applyFill="1" applyBorder="1" applyAlignment="1">
      <alignment horizontal="right" vertical="center"/>
    </xf>
    <xf numFmtId="0" fontId="0" fillId="2" borderId="9" xfId="0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2" borderId="37" xfId="0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0" fontId="0" fillId="0" borderId="0" xfId="0" applyAlignment="1">
      <alignment vertical="top" shrinkToFit="1"/>
    </xf>
    <xf numFmtId="0" fontId="0" fillId="0" borderId="2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2" fillId="2" borderId="20" xfId="0" applyFont="1" applyFill="1" applyBorder="1" applyAlignment="1">
      <alignment horizontal="left" vertical="center"/>
    </xf>
    <xf numFmtId="0" fontId="32" fillId="2" borderId="21" xfId="0" applyFont="1" applyFill="1" applyBorder="1" applyAlignment="1">
      <alignment horizontal="left" vertical="center"/>
    </xf>
    <xf numFmtId="0" fontId="32" fillId="2" borderId="16" xfId="0" applyFont="1" applyFill="1" applyBorder="1" applyAlignment="1">
      <alignment horizontal="left" vertical="center"/>
    </xf>
    <xf numFmtId="0" fontId="32" fillId="2" borderId="22" xfId="0" applyFont="1" applyFill="1" applyBorder="1" applyAlignment="1">
      <alignment horizontal="left" vertical="center"/>
    </xf>
    <xf numFmtId="0" fontId="32" fillId="2" borderId="24" xfId="0" applyFont="1" applyFill="1" applyBorder="1" applyAlignment="1">
      <alignment horizontal="left" vertical="center"/>
    </xf>
    <xf numFmtId="0" fontId="32" fillId="2" borderId="23" xfId="0" applyFont="1" applyFill="1" applyBorder="1" applyAlignment="1">
      <alignment horizontal="left" vertical="center"/>
    </xf>
    <xf numFmtId="0" fontId="0" fillId="2" borderId="20" xfId="0" applyFill="1" applyBorder="1" applyAlignment="1">
      <alignment horizontal="left" vertical="center"/>
    </xf>
    <xf numFmtId="0" fontId="0" fillId="2" borderId="21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2" fillId="6" borderId="20" xfId="0" applyFont="1" applyFill="1" applyBorder="1" applyAlignment="1">
      <alignment horizontal="left" vertical="center"/>
    </xf>
    <xf numFmtId="0" fontId="2" fillId="6" borderId="21" xfId="0" applyFont="1" applyFill="1" applyBorder="1" applyAlignment="1">
      <alignment horizontal="left" vertical="center"/>
    </xf>
    <xf numFmtId="0" fontId="2" fillId="6" borderId="22" xfId="0" applyFont="1" applyFill="1" applyBorder="1" applyAlignment="1">
      <alignment horizontal="left" vertical="center"/>
    </xf>
    <xf numFmtId="0" fontId="2" fillId="6" borderId="24" xfId="0" applyFont="1" applyFill="1" applyBorder="1" applyAlignment="1">
      <alignment horizontal="left" vertical="center"/>
    </xf>
    <xf numFmtId="0" fontId="2" fillId="5" borderId="20" xfId="0" applyFont="1" applyFill="1" applyBorder="1" applyAlignment="1">
      <alignment horizontal="left" vertical="center"/>
    </xf>
    <xf numFmtId="0" fontId="2" fillId="5" borderId="21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22" xfId="0" applyFont="1" applyFill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0" fillId="6" borderId="7" xfId="0" applyFill="1" applyBorder="1" applyAlignment="1">
      <alignment horizontal="right" vertical="center"/>
    </xf>
    <xf numFmtId="0" fontId="0" fillId="6" borderId="2" xfId="0" applyFill="1" applyBorder="1" applyAlignment="1">
      <alignment horizontal="right" vertical="center"/>
    </xf>
    <xf numFmtId="0" fontId="0" fillId="6" borderId="63" xfId="0" applyFill="1" applyBorder="1" applyAlignment="1">
      <alignment horizontal="right" vertical="center"/>
    </xf>
    <xf numFmtId="0" fontId="2" fillId="6" borderId="16" xfId="0" applyFont="1" applyFill="1" applyBorder="1" applyAlignment="1">
      <alignment horizontal="left" vertical="center"/>
    </xf>
    <xf numFmtId="0" fontId="2" fillId="6" borderId="23" xfId="0" applyFont="1" applyFill="1" applyBorder="1" applyAlignment="1">
      <alignment horizontal="left" vertical="center"/>
    </xf>
    <xf numFmtId="0" fontId="0" fillId="2" borderId="20" xfId="0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2" borderId="22" xfId="0" applyFill="1" applyBorder="1">
      <alignment vertical="center"/>
    </xf>
    <xf numFmtId="0" fontId="0" fillId="0" borderId="23" xfId="0" applyBorder="1">
      <alignment vertical="center"/>
    </xf>
    <xf numFmtId="0" fontId="31" fillId="2" borderId="17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right" vertical="center"/>
    </xf>
    <xf numFmtId="0" fontId="36" fillId="2" borderId="17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 vertical="center"/>
    </xf>
    <xf numFmtId="0" fontId="42" fillId="2" borderId="17" xfId="0" applyFont="1" applyFill="1" applyBorder="1" applyAlignment="1">
      <alignment horizontal="center" vertical="center"/>
    </xf>
    <xf numFmtId="0" fontId="42" fillId="2" borderId="18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left" vertical="center"/>
    </xf>
    <xf numFmtId="0" fontId="33" fillId="2" borderId="21" xfId="0" applyFont="1" applyFill="1" applyBorder="1" applyAlignment="1">
      <alignment horizontal="left" vertical="center"/>
    </xf>
    <xf numFmtId="0" fontId="33" fillId="2" borderId="16" xfId="0" applyFont="1" applyFill="1" applyBorder="1" applyAlignment="1">
      <alignment horizontal="left" vertical="center"/>
    </xf>
    <xf numFmtId="0" fontId="33" fillId="2" borderId="22" xfId="0" applyFont="1" applyFill="1" applyBorder="1" applyAlignment="1">
      <alignment horizontal="left" vertical="center"/>
    </xf>
    <xf numFmtId="0" fontId="33" fillId="2" borderId="24" xfId="0" applyFont="1" applyFill="1" applyBorder="1" applyAlignment="1">
      <alignment horizontal="left" vertical="center"/>
    </xf>
    <xf numFmtId="0" fontId="33" fillId="2" borderId="23" xfId="0" applyFont="1" applyFill="1" applyBorder="1" applyAlignment="1">
      <alignment horizontal="left" vertical="center"/>
    </xf>
    <xf numFmtId="0" fontId="30" fillId="4" borderId="15" xfId="0" applyFont="1" applyFill="1" applyBorder="1" applyAlignment="1">
      <alignment horizontal="center"/>
    </xf>
    <xf numFmtId="0" fontId="30" fillId="4" borderId="18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left" vertical="center"/>
    </xf>
    <xf numFmtId="0" fontId="2" fillId="4" borderId="21" xfId="0" applyFont="1" applyFill="1" applyBorder="1" applyAlignment="1">
      <alignment horizontal="left" vertical="center"/>
    </xf>
    <xf numFmtId="0" fontId="2" fillId="4" borderId="16" xfId="0" applyFont="1" applyFill="1" applyBorder="1" applyAlignment="1">
      <alignment horizontal="left" vertical="center"/>
    </xf>
    <xf numFmtId="0" fontId="2" fillId="4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/>
    </xf>
    <xf numFmtId="0" fontId="30" fillId="6" borderId="15" xfId="0" applyFont="1" applyFill="1" applyBorder="1" applyAlignment="1">
      <alignment horizontal="center"/>
    </xf>
    <xf numFmtId="0" fontId="30" fillId="6" borderId="18" xfId="0" applyFont="1" applyFill="1" applyBorder="1" applyAlignment="1">
      <alignment horizontal="center"/>
    </xf>
    <xf numFmtId="0" fontId="0" fillId="8" borderId="68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5" fillId="2" borderId="15" xfId="0" applyFont="1" applyFill="1" applyBorder="1" applyAlignment="1">
      <alignment horizontal="left" vertical="center" shrinkToFit="1"/>
    </xf>
    <xf numFmtId="0" fontId="0" fillId="2" borderId="17" xfId="0" applyFill="1" applyBorder="1" applyAlignment="1">
      <alignment horizontal="left" vertical="center" shrinkToFit="1"/>
    </xf>
    <xf numFmtId="0" fontId="7" fillId="2" borderId="17" xfId="0" applyFont="1" applyFill="1" applyBorder="1" applyAlignment="1">
      <alignment horizontal="left" vertical="center" wrapText="1"/>
    </xf>
    <xf numFmtId="0" fontId="7" fillId="2" borderId="17" xfId="0" applyFont="1" applyFill="1" applyBorder="1">
      <alignment vertical="center"/>
    </xf>
    <xf numFmtId="0" fontId="7" fillId="2" borderId="18" xfId="0" applyFont="1" applyFill="1" applyBorder="1">
      <alignment vertical="center"/>
    </xf>
    <xf numFmtId="0" fontId="7" fillId="2" borderId="20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center" wrapText="1" shrinkToFit="1"/>
    </xf>
    <xf numFmtId="0" fontId="0" fillId="0" borderId="19" xfId="0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 wrapText="1" shrinkToFit="1"/>
    </xf>
    <xf numFmtId="0" fontId="0" fillId="0" borderId="23" xfId="0" applyBorder="1" applyAlignment="1">
      <alignment horizontal="left" vertical="center" wrapText="1" shrinkToFit="1"/>
    </xf>
    <xf numFmtId="0" fontId="8" fillId="2" borderId="15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wrapText="1" shrinkToFit="1"/>
    </xf>
    <xf numFmtId="0" fontId="7" fillId="7" borderId="25" xfId="0" applyFont="1" applyFill="1" applyBorder="1" applyAlignment="1">
      <alignment horizontal="center" vertical="center" shrinkToFit="1"/>
    </xf>
    <xf numFmtId="0" fontId="7" fillId="7" borderId="14" xfId="0" applyFont="1" applyFill="1" applyBorder="1" applyAlignment="1">
      <alignment horizontal="center" vertical="center" shrinkToFit="1"/>
    </xf>
    <xf numFmtId="0" fontId="7" fillId="2" borderId="22" xfId="0" applyFont="1" applyFill="1" applyBorder="1" applyAlignment="1">
      <alignment horizontal="left" vertical="center" shrinkToFit="1"/>
    </xf>
    <xf numFmtId="0" fontId="0" fillId="0" borderId="23" xfId="0" applyBorder="1" applyAlignment="1">
      <alignment horizontal="left" vertical="center" shrinkToFit="1"/>
    </xf>
    <xf numFmtId="0" fontId="8" fillId="2" borderId="20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0" fontId="6" fillId="0" borderId="26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center" wrapText="1"/>
    </xf>
    <xf numFmtId="0" fontId="0" fillId="0" borderId="35" xfId="0" applyBorder="1" applyAlignment="1">
      <alignment vertical="center" shrinkToFit="1"/>
    </xf>
    <xf numFmtId="0" fontId="0" fillId="0" borderId="19" xfId="0" applyBorder="1" applyAlignment="1">
      <alignment vertical="center" shrinkToFit="1"/>
    </xf>
    <xf numFmtId="0" fontId="7" fillId="2" borderId="20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top" shrinkToFit="1"/>
    </xf>
    <xf numFmtId="0" fontId="0" fillId="0" borderId="19" xfId="0" applyBorder="1" applyAlignment="1">
      <alignment horizontal="left" vertical="top" shrinkToFit="1"/>
    </xf>
    <xf numFmtId="0" fontId="35" fillId="2" borderId="20" xfId="0" applyFont="1" applyFill="1" applyBorder="1" applyAlignment="1">
      <alignment horizontal="left" vertical="center" wrapText="1"/>
    </xf>
    <xf numFmtId="0" fontId="42" fillId="2" borderId="15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left" vertical="center" shrinkToFit="1"/>
    </xf>
    <xf numFmtId="0" fontId="0" fillId="2" borderId="24" xfId="0" applyFill="1" applyBorder="1" applyAlignment="1">
      <alignment horizontal="left" vertical="center" shrinkToFit="1"/>
    </xf>
    <xf numFmtId="0" fontId="0" fillId="2" borderId="23" xfId="0" applyFill="1" applyBorder="1" applyAlignment="1">
      <alignment horizontal="left" vertical="center" shrinkToFit="1"/>
    </xf>
    <xf numFmtId="0" fontId="33" fillId="2" borderId="20" xfId="0" applyFont="1" applyFill="1" applyBorder="1" applyAlignment="1">
      <alignment horizontal="left" vertical="center" shrinkToFit="1"/>
    </xf>
    <xf numFmtId="0" fontId="33" fillId="2" borderId="21" xfId="0" applyFont="1" applyFill="1" applyBorder="1" applyAlignment="1">
      <alignment horizontal="left" vertical="center" shrinkToFit="1"/>
    </xf>
    <xf numFmtId="0" fontId="33" fillId="2" borderId="22" xfId="0" applyFont="1" applyFill="1" applyBorder="1" applyAlignment="1">
      <alignment horizontal="left" vertical="center" shrinkToFit="1"/>
    </xf>
    <xf numFmtId="0" fontId="33" fillId="2" borderId="24" xfId="0" applyFont="1" applyFill="1" applyBorder="1" applyAlignment="1">
      <alignment horizontal="left" vertical="center" shrinkToFit="1"/>
    </xf>
    <xf numFmtId="0" fontId="34" fillId="2" borderId="20" xfId="0" applyFont="1" applyFill="1" applyBorder="1" applyAlignment="1">
      <alignment horizontal="left" vertical="center" wrapText="1" shrinkToFit="1"/>
    </xf>
    <xf numFmtId="0" fontId="34" fillId="2" borderId="21" xfId="0" applyFont="1" applyFill="1" applyBorder="1" applyAlignment="1">
      <alignment horizontal="left" vertical="center" shrinkToFit="1"/>
    </xf>
    <xf numFmtId="0" fontId="34" fillId="2" borderId="16" xfId="0" applyFont="1" applyFill="1" applyBorder="1" applyAlignment="1">
      <alignment horizontal="left" vertical="center" shrinkToFit="1"/>
    </xf>
    <xf numFmtId="0" fontId="34" fillId="2" borderId="22" xfId="0" applyFont="1" applyFill="1" applyBorder="1" applyAlignment="1">
      <alignment horizontal="left" vertical="center" shrinkToFit="1"/>
    </xf>
    <xf numFmtId="0" fontId="34" fillId="2" borderId="24" xfId="0" applyFont="1" applyFill="1" applyBorder="1" applyAlignment="1">
      <alignment horizontal="left" vertical="center" shrinkToFit="1"/>
    </xf>
    <xf numFmtId="0" fontId="34" fillId="2" borderId="23" xfId="0" applyFont="1" applyFill="1" applyBorder="1" applyAlignment="1">
      <alignment horizontal="left" vertical="center" shrinkToFit="1"/>
    </xf>
    <xf numFmtId="0" fontId="30" fillId="5" borderId="15" xfId="0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0" fontId="13" fillId="9" borderId="20" xfId="0" applyFont="1" applyFill="1" applyBorder="1" applyAlignment="1">
      <alignment horizontal="right" vertical="center" wrapText="1"/>
    </xf>
    <xf numFmtId="0" fontId="13" fillId="9" borderId="21" xfId="0" applyFont="1" applyFill="1" applyBorder="1" applyAlignment="1">
      <alignment horizontal="right" vertical="center"/>
    </xf>
    <xf numFmtId="0" fontId="13" fillId="9" borderId="16" xfId="0" applyFont="1" applyFill="1" applyBorder="1" applyAlignment="1">
      <alignment horizontal="right" vertical="center"/>
    </xf>
    <xf numFmtId="0" fontId="13" fillId="10" borderId="25" xfId="0" applyFont="1" applyFill="1" applyBorder="1" applyAlignment="1">
      <alignment horizontal="right" vertical="center" wrapText="1"/>
    </xf>
    <xf numFmtId="0" fontId="13" fillId="10" borderId="36" xfId="0" applyFont="1" applyFill="1" applyBorder="1" applyAlignment="1">
      <alignment horizontal="right" vertical="center"/>
    </xf>
    <xf numFmtId="0" fontId="13" fillId="10" borderId="14" xfId="0" applyFont="1" applyFill="1" applyBorder="1" applyAlignment="1">
      <alignment horizontal="right" vertical="center"/>
    </xf>
    <xf numFmtId="0" fontId="12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9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>
      <alignment vertical="center"/>
    </xf>
  </cellXfs>
  <cellStyles count="1">
    <cellStyle name="標準" xfId="0" builtinId="0"/>
  </cellStyles>
  <dxfs count="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</dxfs>
  <tableStyles count="0" defaultTableStyle="TableStyleMedium2" defaultPivotStyle="PivotStyleLight16"/>
  <colors>
    <mruColors>
      <color rgb="FF66CCFF"/>
      <color rgb="FF99CCFF"/>
      <color rgb="FF8DB4E2"/>
      <color rgb="FFFF0066"/>
      <color rgb="FFB4FCFA"/>
      <color rgb="FF336600"/>
      <color rgb="FFFFFF66"/>
      <color rgb="FFFFFF99"/>
      <color rgb="FFF06C7F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1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emf"/><Relationship Id="rId50" Type="http://schemas.openxmlformats.org/officeDocument/2006/relationships/image" Target="../media/image49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8.jpe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emf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6.jpeg"/><Relationship Id="rId30" Type="http://schemas.openxmlformats.org/officeDocument/2006/relationships/image" Target="../media/image29.emf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46" Type="http://schemas.openxmlformats.org/officeDocument/2006/relationships/image" Target="../media/image45.emf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emf"/><Relationship Id="rId23" Type="http://schemas.microsoft.com/office/2007/relationships/hdphoto" Target="../media/hdphoto1.wdp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524951</xdr:colOff>
      <xdr:row>6</xdr:row>
      <xdr:rowOff>12700</xdr:rowOff>
    </xdr:from>
    <xdr:to>
      <xdr:col>11</xdr:col>
      <xdr:colOff>165100</xdr:colOff>
      <xdr:row>18</xdr:row>
      <xdr:rowOff>123401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51" y="1447800"/>
          <a:ext cx="2878649" cy="2853901"/>
        </a:xfrm>
        <a:prstGeom prst="rect">
          <a:avLst/>
        </a:prstGeom>
      </xdr:spPr>
    </xdr:pic>
    <xdr:clientData/>
  </xdr:twoCellAnchor>
  <xdr:twoCellAnchor editAs="oneCell">
    <xdr:from>
      <xdr:col>1</xdr:col>
      <xdr:colOff>618085</xdr:colOff>
      <xdr:row>4</xdr:row>
      <xdr:rowOff>48074</xdr:rowOff>
    </xdr:from>
    <xdr:to>
      <xdr:col>12</xdr:col>
      <xdr:colOff>81452</xdr:colOff>
      <xdr:row>7</xdr:row>
      <xdr:rowOff>101599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485" y="1025974"/>
          <a:ext cx="2981267" cy="739325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0</xdr:row>
      <xdr:rowOff>63500</xdr:rowOff>
    </xdr:from>
    <xdr:to>
      <xdr:col>22</xdr:col>
      <xdr:colOff>139700</xdr:colOff>
      <xdr:row>7</xdr:row>
      <xdr:rowOff>114300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0" y="635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27</xdr:col>
      <xdr:colOff>25400</xdr:colOff>
      <xdr:row>5</xdr:row>
      <xdr:rowOff>203200</xdr:rowOff>
    </xdr:from>
    <xdr:to>
      <xdr:col>31</xdr:col>
      <xdr:colOff>228600</xdr:colOff>
      <xdr:row>18</xdr:row>
      <xdr:rowOff>85301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700" y="1409700"/>
          <a:ext cx="1320800" cy="28539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20</xdr:col>
      <xdr:colOff>0</xdr:colOff>
      <xdr:row>18</xdr:row>
      <xdr:rowOff>110701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435100"/>
          <a:ext cx="2794000" cy="2853901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5</xdr:row>
      <xdr:rowOff>215900</xdr:rowOff>
    </xdr:from>
    <xdr:to>
      <xdr:col>28</xdr:col>
      <xdr:colOff>198688</xdr:colOff>
      <xdr:row>18</xdr:row>
      <xdr:rowOff>98001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900" y="1422400"/>
          <a:ext cx="2916488" cy="2853901"/>
        </a:xfrm>
        <a:prstGeom prst="rect">
          <a:avLst/>
        </a:prstGeom>
      </xdr:spPr>
    </xdr:pic>
    <xdr:clientData/>
  </xdr:twoCellAnchor>
  <xdr:twoCellAnchor>
    <xdr:from>
      <xdr:col>75</xdr:col>
      <xdr:colOff>293497</xdr:colOff>
      <xdr:row>66</xdr:row>
      <xdr:rowOff>40956</xdr:rowOff>
    </xdr:from>
    <xdr:to>
      <xdr:col>81</xdr:col>
      <xdr:colOff>330200</xdr:colOff>
      <xdr:row>74</xdr:row>
      <xdr:rowOff>199222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0869997" y="15192056"/>
          <a:ext cx="6285103" cy="19743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子ども・子育てに関する利用者支援のご案内</a:t>
          </a:r>
          <a:r>
            <a:rPr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　お子様の預け先などの相談をお受けしながら、保育所、認定こども園、幼稚園、認可外保育施設、一時預かり事業、病児保育など、それぞれご家庭の希望にそった情報提供を行いますので、お気軽にご相談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◎窓口 ： 市役所本庁２階　子育て支援課（２３－５１１１）　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+mj-ea"/>
              <a:ea typeface="+mj-ea"/>
            </a:rPr>
            <a:t>　　　　　　月曜～金曜日の８：３０～１７：１５　　（土日・祝日・年末年始はお休み）　</a:t>
          </a:r>
        </a:p>
      </xdr:txBody>
    </xdr:sp>
    <xdr:clientData/>
  </xdr:twoCellAnchor>
  <xdr:twoCellAnchor>
    <xdr:from>
      <xdr:col>34</xdr:col>
      <xdr:colOff>34929</xdr:colOff>
      <xdr:row>81</xdr:row>
      <xdr:rowOff>205600</xdr:rowOff>
    </xdr:from>
    <xdr:to>
      <xdr:col>43</xdr:col>
      <xdr:colOff>68036</xdr:colOff>
      <xdr:row>90</xdr:row>
      <xdr:rowOff>133760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246465" y="24861743"/>
          <a:ext cx="6006642" cy="1887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●子育て情報発信のご案内</a:t>
          </a:r>
          <a:r>
            <a:rPr lang="ja-JP" altLang="en-US" sz="1400" b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ja-JP" altLang="en-US" sz="1300"/>
            <a:t>　</a:t>
          </a:r>
          <a:r>
            <a:rPr kumimoji="1" lang="ja-JP" altLang="en-US" sz="1100"/>
            <a:t>子育てポータルサイト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「さつませんだいこそだてサポートネット」</a:t>
          </a:r>
          <a:r>
            <a:rPr kumimoji="1" lang="ja-JP" altLang="en-US" sz="1100" b="0">
              <a:latin typeface="+mn-ea"/>
              <a:ea typeface="+mn-ea"/>
            </a:rPr>
            <a:t>で</a:t>
          </a:r>
          <a:r>
            <a:rPr kumimoji="1" lang="ja-JP" altLang="en-US" sz="1100"/>
            <a:t>子育てに関する情報を配信しておりますので、ぜひご覧ください。　</a:t>
          </a:r>
          <a:endParaRPr kumimoji="1" lang="en-US" altLang="ja-JP" sz="1100"/>
        </a:p>
        <a:p>
          <a:r>
            <a:rPr kumimoji="1" lang="ja-JP" altLang="en-US" sz="1100"/>
            <a:t>　無料公式アプリ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「さつませんだい子育てナビ」</a:t>
          </a:r>
          <a:r>
            <a:rPr kumimoji="1" lang="ja-JP" altLang="en-US" sz="1100" b="0">
              <a:latin typeface="+mn-ea"/>
              <a:ea typeface="+mn-ea"/>
            </a:rPr>
            <a:t>をダウンロードし、妊婦さんの健康記録、子どもさんの成長記録や予防接種のスケジュール管理等にぜひご利用ください。</a:t>
          </a:r>
          <a:endParaRPr kumimoji="1" lang="en-US" altLang="ja-JP" sz="1100" b="1"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endParaRPr kumimoji="1" lang="en-US" altLang="ja-JP" sz="1300"/>
        </a:p>
        <a:p>
          <a:endParaRPr kumimoji="1" lang="en-US" altLang="ja-JP" sz="1200"/>
        </a:p>
        <a:p>
          <a:r>
            <a:rPr kumimoji="1" lang="ja-JP" altLang="en-US" sz="1200"/>
            <a:t>　</a:t>
          </a:r>
          <a:endParaRPr kumimoji="1" lang="en-US" altLang="ja-JP" sz="1100"/>
        </a:p>
      </xdr:txBody>
    </xdr:sp>
    <xdr:clientData/>
  </xdr:twoCellAnchor>
  <xdr:twoCellAnchor>
    <xdr:from>
      <xdr:col>93</xdr:col>
      <xdr:colOff>1316936</xdr:colOff>
      <xdr:row>67</xdr:row>
      <xdr:rowOff>56471</xdr:rowOff>
    </xdr:from>
    <xdr:to>
      <xdr:col>94</xdr:col>
      <xdr:colOff>622520</xdr:colOff>
      <xdr:row>68</xdr:row>
      <xdr:rowOff>151723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1023829" y="15378114"/>
          <a:ext cx="802370" cy="32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（　日　）</a:t>
          </a:r>
        </a:p>
      </xdr:txBody>
    </xdr:sp>
    <xdr:clientData/>
  </xdr:twoCellAnchor>
  <xdr:twoCellAnchor editAs="oneCell">
    <xdr:from>
      <xdr:col>75</xdr:col>
      <xdr:colOff>1278495</xdr:colOff>
      <xdr:row>19</xdr:row>
      <xdr:rowOff>48990</xdr:rowOff>
    </xdr:from>
    <xdr:to>
      <xdr:col>78</xdr:col>
      <xdr:colOff>1198255</xdr:colOff>
      <xdr:row>26</xdr:row>
      <xdr:rowOff>2830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4995" y="4455890"/>
          <a:ext cx="3196360" cy="155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75</xdr:col>
      <xdr:colOff>326116</xdr:colOff>
      <xdr:row>48</xdr:row>
      <xdr:rowOff>73474</xdr:rowOff>
    </xdr:from>
    <xdr:to>
      <xdr:col>80</xdr:col>
      <xdr:colOff>762000</xdr:colOff>
      <xdr:row>54</xdr:row>
      <xdr:rowOff>101600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0902616" y="11109774"/>
          <a:ext cx="5871484" cy="1399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ファミリー・サポート・センターのご案内</a:t>
          </a:r>
          <a:endParaRPr kumimoji="1" lang="en-US" altLang="ja-JP" sz="14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kumimoji="1" lang="en-US" altLang="ja-JP" sz="10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子育ての援助を受けたい人（おねがい会員）と子育ての援助を行いたい人（まかせて会員）とが会員となり、有償ボランティアでお互いに育児の助け合いを行う事業です。</a:t>
          </a:r>
        </a:p>
      </xdr:txBody>
    </xdr:sp>
    <xdr:clientData/>
  </xdr:twoCellAnchor>
  <xdr:twoCellAnchor>
    <xdr:from>
      <xdr:col>103</xdr:col>
      <xdr:colOff>312965</xdr:colOff>
      <xdr:row>57</xdr:row>
      <xdr:rowOff>99329</xdr:rowOff>
    </xdr:from>
    <xdr:to>
      <xdr:col>114</xdr:col>
      <xdr:colOff>204109</xdr:colOff>
      <xdr:row>75</xdr:row>
      <xdr:rowOff>122464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599536" y="13107758"/>
          <a:ext cx="8368394" cy="4159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400" b="0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子育て世代包括支援センターの予定</a:t>
          </a:r>
          <a:r>
            <a:rPr lang="ja-JP" altLang="en-US" sz="1400" b="0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0" i="0" u="sng" strike="noStrike">
            <a:solidFill>
              <a:schemeClr val="dk1"/>
            </a:solidFill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電話相談　・・・　平日９時～１７時　（２２－３６１１）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（妊娠・出産・赤ちゃんとの生活の中で不安を感じたとき等）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・子育てすくすく相談（予約制）　・・・　ＳＳプラザせんだい　（９：００～１１：３０）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６月／４日　１１日　１８日　２５日</a:t>
          </a:r>
          <a:r>
            <a:rPr lang="ja-JP" altLang="en-US"/>
            <a:t> </a:t>
          </a:r>
          <a:endParaRPr lang="en-US" altLang="ja-JP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（赤ちゃんの体重測定をしたり、子育ての心配ごと等お話を聞かせてもらっています。）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・プレパパママ教室（予約制）　・・・　ＳＳプラザせんだい</a:t>
          </a:r>
          <a:endParaRPr lang="ja-JP" altLang="ja-JP">
            <a:effectLst/>
          </a:endParaRPr>
        </a:p>
        <a:p>
          <a:pPr eaLnBrk="1" fontAlgn="auto" latinLnBrk="0" hangingPunct="1"/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      　　市内在住の妊婦さんとそのパートナー</a:t>
          </a:r>
          <a:endParaRPr lang="ja-JP" altLang="ja-JP">
            <a:effectLst/>
          </a:endParaRPr>
        </a:p>
        <a:p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　      　（赤ちゃんのお風呂の練習や妊婦疑似体験等をしています。）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4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400" b="0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保健センターの予定</a:t>
          </a:r>
          <a:r>
            <a:rPr lang="ja-JP" altLang="en-US" sz="1400" b="0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離乳食教室　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（予約制）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・・・　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１８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日　川内保健センター　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Ｒ２．１２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生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（９：４５～）</a:t>
          </a:r>
          <a:endParaRPr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/>
            <a:t>　</a:t>
          </a:r>
        </a:p>
      </xdr:txBody>
    </xdr:sp>
    <xdr:clientData/>
  </xdr:twoCellAnchor>
  <xdr:twoCellAnchor>
    <xdr:from>
      <xdr:col>75</xdr:col>
      <xdr:colOff>279853</xdr:colOff>
      <xdr:row>16</xdr:row>
      <xdr:rowOff>152856</xdr:rowOff>
    </xdr:from>
    <xdr:to>
      <xdr:col>82</xdr:col>
      <xdr:colOff>223156</xdr:colOff>
      <xdr:row>19</xdr:row>
      <xdr:rowOff>29032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40856353" y="3873956"/>
          <a:ext cx="6547303" cy="561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広報電話を活用ください</a:t>
          </a:r>
          <a:endParaRPr kumimoji="1" lang="en-US" altLang="ja-JP" sz="1400" b="1" i="0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400" b="0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</a:t>
          </a:r>
          <a:r>
            <a:rPr kumimoji="1" lang="ja-JP" altLang="en-US" sz="1100" b="0" i="0" u="none">
              <a:latin typeface="+mn-ea"/>
              <a:ea typeface="+mn-ea"/>
            </a:rPr>
            <a:t>下記の情報がいつでも聞けるよう広報電話を設置しています。</a:t>
          </a:r>
          <a:endParaRPr kumimoji="1" lang="ja-JP" altLang="en-US" sz="1400" b="1" i="0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79</xdr:col>
      <xdr:colOff>187778</xdr:colOff>
      <xdr:row>20</xdr:row>
      <xdr:rowOff>71666</xdr:rowOff>
    </xdr:from>
    <xdr:to>
      <xdr:col>82</xdr:col>
      <xdr:colOff>254000</xdr:colOff>
      <xdr:row>24</xdr:row>
      <xdr:rowOff>101600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5387078" y="4707166"/>
          <a:ext cx="2047422" cy="944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ダイヤル式電話または</a:t>
          </a:r>
          <a:endParaRPr kumimoji="1" lang="en-US" altLang="ja-JP" sz="1100"/>
        </a:p>
        <a:p>
          <a:r>
            <a:rPr kumimoji="1" lang="ja-JP" altLang="en-US" sz="1100"/>
            <a:t>内線専用電話からは利用できません。</a:t>
          </a:r>
        </a:p>
      </xdr:txBody>
    </xdr:sp>
    <xdr:clientData/>
  </xdr:twoCellAnchor>
  <xdr:twoCellAnchor>
    <xdr:from>
      <xdr:col>35</xdr:col>
      <xdr:colOff>1113970</xdr:colOff>
      <xdr:row>122</xdr:row>
      <xdr:rowOff>47171</xdr:rowOff>
    </xdr:from>
    <xdr:to>
      <xdr:col>45</xdr:col>
      <xdr:colOff>330200</xdr:colOff>
      <xdr:row>130</xdr:row>
      <xdr:rowOff>88900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1261270" y="26831471"/>
          <a:ext cx="6810830" cy="18832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子育て情報発信のご案内</a:t>
          </a:r>
          <a:r>
            <a:rPr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en-US" altLang="ja-JP" sz="1300"/>
            <a:t> </a:t>
          </a:r>
          <a:r>
            <a:rPr kumimoji="1" lang="ja-JP" altLang="en-US" sz="1100"/>
            <a:t>子育てポータルサイト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「さつませんだいこそだてサポートネット」</a:t>
          </a:r>
          <a:r>
            <a:rPr kumimoji="1" lang="ja-JP" altLang="en-US" sz="1100" b="0">
              <a:latin typeface="+mn-ea"/>
              <a:ea typeface="+mn-ea"/>
            </a:rPr>
            <a:t>では、</a:t>
          </a:r>
          <a:r>
            <a:rPr kumimoji="1" lang="ja-JP" altLang="en-US" sz="1100"/>
            <a:t>子育てに関する情報を配信中です。健康教室の日程等も掲載していますのでご覧ください。</a:t>
          </a:r>
          <a:endParaRPr kumimoji="1" lang="en-US" altLang="ja-JP" sz="1100"/>
        </a:p>
        <a:p>
          <a:r>
            <a:rPr kumimoji="1" lang="ja-JP" altLang="en-US" sz="1100"/>
            <a:t>また、無料公式アプリ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「さつませんだい子育てナビ」</a:t>
          </a:r>
          <a:r>
            <a:rPr kumimoji="1" lang="ja-JP" altLang="en-US" sz="1100" b="0">
              <a:latin typeface="+mn-ea"/>
              <a:ea typeface="+mn-ea"/>
            </a:rPr>
            <a:t>では、妊婦さんの健康記録、子どもさんの成長記録や予防接種のスケジュール管理等ができます。ぜひご利用ください。</a:t>
          </a:r>
          <a:endParaRPr kumimoji="1" lang="en-US" altLang="ja-JP" sz="1100" b="1"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endParaRPr kumimoji="1" lang="en-US" altLang="ja-JP" sz="1300"/>
        </a:p>
        <a:p>
          <a:endParaRPr kumimoji="1" lang="en-US" altLang="ja-JP" sz="1200"/>
        </a:p>
        <a:p>
          <a:r>
            <a:rPr kumimoji="1" lang="ja-JP" altLang="en-US" sz="1200"/>
            <a:t>　</a:t>
          </a:r>
          <a:endParaRPr kumimoji="1" lang="en-US" altLang="ja-JP" sz="1100"/>
        </a:p>
      </xdr:txBody>
    </xdr:sp>
    <xdr:clientData/>
  </xdr:twoCellAnchor>
  <xdr:twoCellAnchor>
    <xdr:from>
      <xdr:col>93</xdr:col>
      <xdr:colOff>1279071</xdr:colOff>
      <xdr:row>6</xdr:row>
      <xdr:rowOff>27215</xdr:rowOff>
    </xdr:from>
    <xdr:to>
      <xdr:col>100</xdr:col>
      <xdr:colOff>734704</xdr:colOff>
      <xdr:row>18</xdr:row>
      <xdr:rowOff>18597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0985964" y="1238251"/>
          <a:ext cx="7647133" cy="276723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　</a:t>
          </a:r>
          <a:r>
            <a:rPr kumimoji="1" lang="ja-JP" altLang="en-US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病児保育のご案内</a:t>
          </a:r>
          <a:endParaRPr kumimoji="1" lang="en-US" altLang="ja-JP" sz="1400" b="1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事前登録が必要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です。登録当日は利用できません。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eaLnBrk="1" fontAlgn="auto" latinLnBrk="0" hangingPunct="1"/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事前登録用紙等は市役所子育て支援課と各事業所に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置いてあります。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   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また、市役所ﾎｰﾑﾍﾟｰｼﾞからﾀﾞｳﾝﾛｰﾄﾞもできます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。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（「ぐうちょきぱー」と「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tetote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－てとて－」のみ）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利用対象者　</a:t>
          </a: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：　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薩摩川内市に居住し、病気・回復期にあり、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家庭で保育できない小学校</a:t>
          </a:r>
          <a:r>
            <a:rPr lang="en-US" altLang="ja-JP" sz="1100" b="0" i="0" baseline="0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年生までの児童。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　　　　　　　　　　　 家庭で保育できない小学校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6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年生までの児童。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　　　　　　　　　　　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※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市外の方で勤務先が薩摩川内市の方　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</xdr:txBody>
    </xdr:sp>
    <xdr:clientData/>
  </xdr:twoCellAnchor>
  <xdr:twoCellAnchor>
    <xdr:from>
      <xdr:col>75</xdr:col>
      <xdr:colOff>293912</xdr:colOff>
      <xdr:row>1</xdr:row>
      <xdr:rowOff>150585</xdr:rowOff>
    </xdr:from>
    <xdr:to>
      <xdr:col>80</xdr:col>
      <xdr:colOff>595083</xdr:colOff>
      <xdr:row>5</xdr:row>
      <xdr:rowOff>101601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40870412" y="468085"/>
          <a:ext cx="5736771" cy="840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小児科　救急当番医（昼間）のお知らせ</a:t>
          </a:r>
        </a:p>
      </xdr:txBody>
    </xdr:sp>
    <xdr:clientData/>
  </xdr:twoCellAnchor>
  <xdr:twoCellAnchor>
    <xdr:from>
      <xdr:col>88</xdr:col>
      <xdr:colOff>196850</xdr:colOff>
      <xdr:row>20</xdr:row>
      <xdr:rowOff>121560</xdr:rowOff>
    </xdr:from>
    <xdr:to>
      <xdr:col>91</xdr:col>
      <xdr:colOff>2822122</xdr:colOff>
      <xdr:row>30</xdr:row>
      <xdr:rowOff>187780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0869850" y="4757060"/>
          <a:ext cx="7273472" cy="2352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</a:t>
          </a:r>
          <a:r>
            <a:rPr kumimoji="1"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県小児救急電話相談</a:t>
          </a:r>
          <a:endParaRPr kumimoji="1"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400" b="0" u="none">
              <a:latin typeface="+mn-ea"/>
              <a:ea typeface="+mn-ea"/>
            </a:rPr>
            <a:t>　　　</a:t>
          </a:r>
          <a:r>
            <a:rPr kumimoji="1" lang="ja-JP" altLang="en-US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＃</a:t>
          </a:r>
          <a:r>
            <a:rPr kumimoji="1" lang="en-US" altLang="ja-JP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8000</a:t>
          </a:r>
          <a:r>
            <a:rPr kumimoji="1" lang="ja-JP" altLang="en-US" sz="1600" b="0" u="none">
              <a:latin typeface="+mn-ea"/>
              <a:ea typeface="+mn-ea"/>
            </a:rPr>
            <a:t>　または　</a:t>
          </a:r>
          <a:r>
            <a:rPr kumimoji="1" lang="ja-JP" altLang="en-US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℡０９９－２５４－１１８６</a:t>
          </a:r>
          <a:endParaRPr kumimoji="1" lang="en-US" altLang="ja-JP" sz="1600" b="0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受付時間　　平日・土曜日・・・１９：００～翌８：００</a:t>
          </a:r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　　　　　　　　日曜・祝日・年末年始・・・８：００～翌８：００</a:t>
          </a:r>
          <a:endParaRPr kumimoji="1" lang="en-US" altLang="ja-JP" sz="1100" b="0" u="none">
            <a:latin typeface="+mn-ea"/>
            <a:ea typeface="+mn-ea"/>
          </a:endParaRPr>
        </a:p>
        <a:p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夜間における子どもの急な病気ついて、看護師等が応急処置や医療機関の受診の必要</a:t>
          </a:r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性などの助言を行います。おおむね１５歳未満の子どもが対象</a:t>
          </a:r>
        </a:p>
      </xdr:txBody>
    </xdr:sp>
    <xdr:clientData/>
  </xdr:twoCellAnchor>
  <xdr:twoCellAnchor editAs="oneCell">
    <xdr:from>
      <xdr:col>1</xdr:col>
      <xdr:colOff>25400</xdr:colOff>
      <xdr:row>0</xdr:row>
      <xdr:rowOff>155812</xdr:rowOff>
    </xdr:from>
    <xdr:to>
      <xdr:col>14</xdr:col>
      <xdr:colOff>177800</xdr:colOff>
      <xdr:row>5</xdr:row>
      <xdr:rowOff>32333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4800" y="155812"/>
          <a:ext cx="4229100" cy="1083021"/>
        </a:xfrm>
        <a:prstGeom prst="rect">
          <a:avLst/>
        </a:prstGeom>
      </xdr:spPr>
    </xdr:pic>
    <xdr:clientData/>
  </xdr:twoCellAnchor>
  <xdr:twoCellAnchor>
    <xdr:from>
      <xdr:col>28</xdr:col>
      <xdr:colOff>50800</xdr:colOff>
      <xdr:row>4</xdr:row>
      <xdr:rowOff>101600</xdr:rowOff>
    </xdr:from>
    <xdr:to>
      <xdr:col>33</xdr:col>
      <xdr:colOff>215900</xdr:colOff>
      <xdr:row>8</xdr:row>
      <xdr:rowOff>152401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318500" y="1079500"/>
          <a:ext cx="1562100" cy="965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 </a:t>
          </a:r>
          <a:r>
            <a:rPr kumimoji="1" lang="ja-JP" altLang="en-US" sz="32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twoCellAnchor>
  <xdr:twoCellAnchor>
    <xdr:from>
      <xdr:col>2</xdr:col>
      <xdr:colOff>54429</xdr:colOff>
      <xdr:row>112</xdr:row>
      <xdr:rowOff>166246</xdr:rowOff>
    </xdr:from>
    <xdr:to>
      <xdr:col>9</xdr:col>
      <xdr:colOff>81642</xdr:colOff>
      <xdr:row>117</xdr:row>
      <xdr:rowOff>122464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598715" y="25080925"/>
          <a:ext cx="1973034" cy="1044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当番医は急きょ変更になる場合がありますので、受診する医療機関に確認の上、受診してください。</a:t>
          </a:r>
        </a:p>
      </xdr:txBody>
    </xdr:sp>
    <xdr:clientData/>
  </xdr:twoCellAnchor>
  <xdr:twoCellAnchor editAs="oneCell">
    <xdr:from>
      <xdr:col>93</xdr:col>
      <xdr:colOff>1333501</xdr:colOff>
      <xdr:row>68</xdr:row>
      <xdr:rowOff>136070</xdr:rowOff>
    </xdr:from>
    <xdr:to>
      <xdr:col>100</xdr:col>
      <xdr:colOff>204107</xdr:colOff>
      <xdr:row>76</xdr:row>
      <xdr:rowOff>67129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40394" y="15689034"/>
          <a:ext cx="7062106" cy="1741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1</xdr:colOff>
      <xdr:row>3</xdr:row>
      <xdr:rowOff>81644</xdr:rowOff>
    </xdr:from>
    <xdr:to>
      <xdr:col>94</xdr:col>
      <xdr:colOff>426130</xdr:colOff>
      <xdr:row>5</xdr:row>
      <xdr:rowOff>27215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3680" y="598715"/>
          <a:ext cx="426129" cy="408214"/>
        </a:xfrm>
        <a:prstGeom prst="rect">
          <a:avLst/>
        </a:prstGeom>
      </xdr:spPr>
    </xdr:pic>
    <xdr:clientData/>
  </xdr:twoCellAnchor>
  <xdr:twoCellAnchor editAs="oneCell">
    <xdr:from>
      <xdr:col>95</xdr:col>
      <xdr:colOff>625927</xdr:colOff>
      <xdr:row>44</xdr:row>
      <xdr:rowOff>54429</xdr:rowOff>
    </xdr:from>
    <xdr:to>
      <xdr:col>95</xdr:col>
      <xdr:colOff>1052056</xdr:colOff>
      <xdr:row>46</xdr:row>
      <xdr:rowOff>0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0463" y="10055679"/>
          <a:ext cx="426129" cy="408214"/>
        </a:xfrm>
        <a:prstGeom prst="rect">
          <a:avLst/>
        </a:prstGeom>
      </xdr:spPr>
    </xdr:pic>
    <xdr:clientData/>
  </xdr:twoCellAnchor>
  <xdr:twoCellAnchor>
    <xdr:from>
      <xdr:col>0</xdr:col>
      <xdr:colOff>202292</xdr:colOff>
      <xdr:row>18</xdr:row>
      <xdr:rowOff>78919</xdr:rowOff>
    </xdr:from>
    <xdr:to>
      <xdr:col>10</xdr:col>
      <xdr:colOff>256720</xdr:colOff>
      <xdr:row>20</xdr:row>
      <xdr:rowOff>78919</xdr:rowOff>
    </xdr:to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02292" y="4257219"/>
          <a:ext cx="3292928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FF6699"/>
              </a:solidFill>
            </a:rPr>
            <a:t>★子育て支援センター</a:t>
          </a:r>
        </a:p>
      </xdr:txBody>
    </xdr:sp>
    <xdr:clientData/>
  </xdr:twoCellAnchor>
  <xdr:twoCellAnchor>
    <xdr:from>
      <xdr:col>0</xdr:col>
      <xdr:colOff>238578</xdr:colOff>
      <xdr:row>42</xdr:row>
      <xdr:rowOff>198663</xdr:rowOff>
    </xdr:from>
    <xdr:to>
      <xdr:col>8</xdr:col>
      <xdr:colOff>129720</xdr:colOff>
      <xdr:row>44</xdr:row>
      <xdr:rowOff>198665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238578" y="9863363"/>
          <a:ext cx="2570842" cy="457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538DD5"/>
              </a:solidFill>
            </a:rPr>
            <a:t>◎子育てサロン</a:t>
          </a:r>
        </a:p>
      </xdr:txBody>
    </xdr:sp>
    <xdr:clientData/>
  </xdr:twoCellAnchor>
  <xdr:twoCellAnchor>
    <xdr:from>
      <xdr:col>0</xdr:col>
      <xdr:colOff>243115</xdr:colOff>
      <xdr:row>54</xdr:row>
      <xdr:rowOff>169635</xdr:rowOff>
    </xdr:from>
    <xdr:to>
      <xdr:col>6</xdr:col>
      <xdr:colOff>175080</xdr:colOff>
      <xdr:row>56</xdr:row>
      <xdr:rowOff>210457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243115" y="12577535"/>
          <a:ext cx="2014765" cy="49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600" b="1" i="0" u="none" strike="noStrike">
              <a:solidFill>
                <a:srgbClr val="FF9900"/>
              </a:solidFill>
              <a:effectLst/>
              <a:latin typeface="+mn-lt"/>
              <a:ea typeface="+mn-ea"/>
              <a:cs typeface="+mn-cs"/>
            </a:rPr>
            <a:t>◇その他</a:t>
          </a:r>
          <a:r>
            <a:rPr lang="ja-JP" altLang="en-US" sz="1600">
              <a:solidFill>
                <a:srgbClr val="FF9900"/>
              </a:solidFill>
            </a:rPr>
            <a:t> </a:t>
          </a:r>
          <a:endParaRPr kumimoji="1" lang="ja-JP" altLang="en-US" sz="1600">
            <a:solidFill>
              <a:srgbClr val="FF9900"/>
            </a:solidFill>
          </a:endParaRPr>
        </a:p>
      </xdr:txBody>
    </xdr:sp>
    <xdr:clientData/>
  </xdr:twoCellAnchor>
  <xdr:twoCellAnchor>
    <xdr:from>
      <xdr:col>5</xdr:col>
      <xdr:colOff>66218</xdr:colOff>
      <xdr:row>39</xdr:row>
      <xdr:rowOff>48083</xdr:rowOff>
    </xdr:from>
    <xdr:to>
      <xdr:col>31</xdr:col>
      <xdr:colOff>39006</xdr:colOff>
      <xdr:row>42</xdr:row>
      <xdr:rowOff>7258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869618" y="9026983"/>
          <a:ext cx="7275288" cy="644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300"/>
            <a:t>支援センターのプログラム前後の園庭・室内開放の時間帯等について</a:t>
          </a:r>
          <a:r>
            <a:rPr kumimoji="1" lang="ja-JP" altLang="en-US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は、各支援センターのお便りや直接各支援センターにご確認ください。</a:t>
          </a:r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r>
            <a:rPr kumimoji="1" lang="ja-JP" altLang="en-US" sz="1400"/>
            <a:t>詳細は各支援センターのお便りや各実施団体にご確認ください。</a:t>
          </a:r>
        </a:p>
      </xdr:txBody>
    </xdr:sp>
    <xdr:clientData/>
  </xdr:twoCellAnchor>
  <xdr:twoCellAnchor>
    <xdr:from>
      <xdr:col>12</xdr:col>
      <xdr:colOff>163285</xdr:colOff>
      <xdr:row>16</xdr:row>
      <xdr:rowOff>190500</xdr:rowOff>
    </xdr:from>
    <xdr:to>
      <xdr:col>23</xdr:col>
      <xdr:colOff>40821</xdr:colOff>
      <xdr:row>18</xdr:row>
      <xdr:rowOff>190500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878035" y="3946071"/>
          <a:ext cx="2871107" cy="462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/>
            <a:t>＊＊＊　</a:t>
          </a:r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連絡先</a:t>
          </a:r>
          <a:r>
            <a:rPr kumimoji="1" lang="ja-JP" altLang="en-US" sz="1600" b="1"/>
            <a:t>　　＊＊＊</a:t>
          </a:r>
        </a:p>
      </xdr:txBody>
    </xdr:sp>
    <xdr:clientData/>
  </xdr:twoCellAnchor>
  <xdr:twoCellAnchor>
    <xdr:from>
      <xdr:col>3</xdr:col>
      <xdr:colOff>39920</xdr:colOff>
      <xdr:row>8</xdr:row>
      <xdr:rowOff>116621</xdr:rowOff>
    </xdr:from>
    <xdr:to>
      <xdr:col>30</xdr:col>
      <xdr:colOff>121562</xdr:colOff>
      <xdr:row>15</xdr:row>
      <xdr:rowOff>53677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284520" y="2008921"/>
          <a:ext cx="7663542" cy="1537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子育て支援カレンダーは子育て支援センターや子育てサロン等の活動予定の情報をカレンダー様式にまとめたものです。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子育て相談や妊婦さんも参加いただけるプログラム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など、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楽しいイベントや講習など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も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行っています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。お子さんと一緒に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遊びに行ってみませんか。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詳細は各支援センター便りや直接実施団体へお尋ねください。</a:t>
          </a:r>
        </a:p>
      </xdr:txBody>
    </xdr:sp>
    <xdr:clientData/>
  </xdr:twoCellAnchor>
  <xdr:twoCellAnchor editAs="oneCell">
    <xdr:from>
      <xdr:col>40</xdr:col>
      <xdr:colOff>444500</xdr:colOff>
      <xdr:row>91</xdr:row>
      <xdr:rowOff>165100</xdr:rowOff>
    </xdr:from>
    <xdr:to>
      <xdr:col>45</xdr:col>
      <xdr:colOff>701925</xdr:colOff>
      <xdr:row>99</xdr:row>
      <xdr:rowOff>177803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416461" y="20032539"/>
          <a:ext cx="1638303" cy="2416425"/>
        </a:xfrm>
        <a:prstGeom prst="rect">
          <a:avLst/>
        </a:prstGeom>
      </xdr:spPr>
    </xdr:pic>
    <xdr:clientData/>
  </xdr:twoCellAnchor>
  <xdr:twoCellAnchor>
    <xdr:from>
      <xdr:col>79</xdr:col>
      <xdr:colOff>444499</xdr:colOff>
      <xdr:row>5</xdr:row>
      <xdr:rowOff>78469</xdr:rowOff>
    </xdr:from>
    <xdr:to>
      <xdr:col>81</xdr:col>
      <xdr:colOff>352424</xdr:colOff>
      <xdr:row>11</xdr:row>
      <xdr:rowOff>102723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45643799" y="1284969"/>
          <a:ext cx="1533525" cy="1395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当番医は急きょ変更になる場合がありますので、受診する医療機関に確認の上、受診してください。</a:t>
          </a:r>
        </a:p>
      </xdr:txBody>
    </xdr:sp>
    <xdr:clientData/>
  </xdr:twoCellAnchor>
  <xdr:twoCellAnchor editAs="oneCell">
    <xdr:from>
      <xdr:col>35</xdr:col>
      <xdr:colOff>2209800</xdr:colOff>
      <xdr:row>86</xdr:row>
      <xdr:rowOff>201842</xdr:rowOff>
    </xdr:from>
    <xdr:to>
      <xdr:col>39</xdr:col>
      <xdr:colOff>22226</xdr:colOff>
      <xdr:row>93</xdr:row>
      <xdr:rowOff>114299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7100" y="19442342"/>
          <a:ext cx="2435226" cy="133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55335</xdr:colOff>
      <xdr:row>93</xdr:row>
      <xdr:rowOff>39007</xdr:rowOff>
    </xdr:from>
    <xdr:to>
      <xdr:col>35</xdr:col>
      <xdr:colOff>1500414</xdr:colOff>
      <xdr:row>95</xdr:row>
      <xdr:rowOff>200026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4690835" y="20905107"/>
          <a:ext cx="6956879" cy="567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広報電話を活用ください</a:t>
          </a:r>
          <a:r>
            <a:rPr kumimoji="1" lang="en-US" altLang="ja-JP" sz="1400" b="1" i="0" u="none" baseline="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     </a:t>
          </a:r>
          <a:r>
            <a:rPr kumimoji="1" lang="ja-JP" altLang="en-US" sz="1100" b="0" i="0" u="none">
              <a:latin typeface="+mn-ea"/>
              <a:ea typeface="+mn-ea"/>
            </a:rPr>
            <a:t>下記の情報がいつでも聞けるよう広報電話を設置しています。</a:t>
          </a:r>
          <a:endParaRPr kumimoji="1" lang="ja-JP" altLang="en-US" sz="1400" b="1" i="0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35</xdr:col>
      <xdr:colOff>1613354</xdr:colOff>
      <xdr:row>94</xdr:row>
      <xdr:rowOff>27668</xdr:rowOff>
    </xdr:from>
    <xdr:to>
      <xdr:col>41</xdr:col>
      <xdr:colOff>139700</xdr:colOff>
      <xdr:row>95</xdr:row>
      <xdr:rowOff>182336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1760654" y="20893768"/>
          <a:ext cx="4774746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ダイヤル式電話または内線専用電話からは利用できません。</a:t>
          </a:r>
        </a:p>
      </xdr:txBody>
    </xdr:sp>
    <xdr:clientData/>
  </xdr:twoCellAnchor>
  <xdr:twoCellAnchor>
    <xdr:from>
      <xdr:col>35</xdr:col>
      <xdr:colOff>1244600</xdr:colOff>
      <xdr:row>129</xdr:row>
      <xdr:rowOff>191407</xdr:rowOff>
    </xdr:from>
    <xdr:to>
      <xdr:col>45</xdr:col>
      <xdr:colOff>224971</xdr:colOff>
      <xdr:row>137</xdr:row>
      <xdr:rowOff>232651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1391900" y="28563207"/>
          <a:ext cx="6574971" cy="19843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none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子ども・子育てに関する利用者支援のご案内</a:t>
          </a:r>
          <a:r>
            <a:rPr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　お子様の預け先などの相談をお受けしながら、保育所、認定こども園、幼稚園、認可外保育施設、一時預かり事業、病児保育など、それぞれご家庭の希望にそった情報提供を行いますので、お気軽にご相談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◎窓口 ： 市役所本庁２階　子育て支援課（２３－５１１１）　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+mj-ea"/>
              <a:ea typeface="+mj-ea"/>
            </a:rPr>
            <a:t>　　　　　　月曜～金曜日の８：３０～１７：１５　　（土日・祝日・年末年始はお休み）　</a:t>
          </a:r>
        </a:p>
      </xdr:txBody>
    </xdr:sp>
    <xdr:clientData/>
  </xdr:twoCellAnchor>
  <xdr:twoCellAnchor>
    <xdr:from>
      <xdr:col>35</xdr:col>
      <xdr:colOff>1165678</xdr:colOff>
      <xdr:row>114</xdr:row>
      <xdr:rowOff>908</xdr:rowOff>
    </xdr:from>
    <xdr:to>
      <xdr:col>41</xdr:col>
      <xdr:colOff>139700</xdr:colOff>
      <xdr:row>118</xdr:row>
      <xdr:rowOff>184541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11312978" y="25058008"/>
          <a:ext cx="5222422" cy="1047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薩摩川内市　子育て世代包括支援センター</a:t>
          </a:r>
          <a:r>
            <a:rPr kumimoji="1" lang="ja-JP" altLang="ja-JP" sz="1400" b="1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なないろ相談室</a:t>
          </a:r>
          <a:r>
            <a:rPr kumimoji="1" lang="ja-JP" altLang="en-US" sz="1400" b="1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　</a:t>
          </a:r>
          <a:endParaRPr kumimoji="1" lang="en-US" altLang="ja-JP" sz="1400" b="1">
            <a:solidFill>
              <a:schemeClr val="dk1"/>
            </a:solidFill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400" b="1"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kumimoji="1" lang="ja-JP" altLang="en-US" sz="1100"/>
        </a:p>
      </xdr:txBody>
    </xdr:sp>
    <xdr:clientData/>
  </xdr:twoCellAnchor>
  <xdr:twoCellAnchor>
    <xdr:from>
      <xdr:col>35</xdr:col>
      <xdr:colOff>1341666</xdr:colOff>
      <xdr:row>116</xdr:row>
      <xdr:rowOff>53523</xdr:rowOff>
    </xdr:from>
    <xdr:to>
      <xdr:col>45</xdr:col>
      <xdr:colOff>255816</xdr:colOff>
      <xdr:row>123</xdr:row>
      <xdr:rowOff>183243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11488966" y="25542423"/>
          <a:ext cx="6508750" cy="16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妊娠・出産・赤ちゃんとの生活など、不安を感じた時は、どんな悩みもご相談くださ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い。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kumimoji="1" lang="ja-JP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子育てに関する総合相談窓口です。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相談でお越しの際は、事前に電話にてご予約ください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effectLst/>
          </a:endParaRPr>
        </a:p>
        <a:p>
          <a:pPr eaLnBrk="1" fontAlgn="auto" latinLnBrk="0" hangingPunct="1"/>
          <a:r>
            <a:rPr kumimoji="1" lang="ja-JP" altLang="en-US" sz="1100"/>
            <a:t>　　　 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時間  ： ９：００～１７：００</a:t>
          </a:r>
          <a:endParaRPr lang="ja-JP" altLang="ja-JP">
            <a:effectLst/>
          </a:endParaRP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en-US" sz="1100"/>
            <a:t>場所  ： </a:t>
          </a:r>
          <a:r>
            <a:rPr kumimoji="1" lang="en-US" altLang="ja-JP" sz="1100"/>
            <a:t>SS</a:t>
          </a:r>
          <a:r>
            <a:rPr kumimoji="1" lang="ja-JP" altLang="en-US" sz="1100"/>
            <a:t>プラザせんだい</a:t>
          </a:r>
          <a:r>
            <a:rPr kumimoji="1" lang="en-US" altLang="ja-JP" sz="1100"/>
            <a:t>1</a:t>
          </a:r>
          <a:r>
            <a:rPr kumimoji="1" lang="ja-JP" altLang="en-US" sz="1100"/>
            <a:t>階　　　℡</a:t>
          </a:r>
          <a:r>
            <a:rPr kumimoji="1" lang="ja-JP" altLang="en-US" sz="1100" baseline="0"/>
            <a:t> </a:t>
          </a:r>
          <a:r>
            <a:rPr kumimoji="1" lang="ja-JP" altLang="en-US" sz="1100"/>
            <a:t>： ０９９６－２２－３６１１　　</a:t>
          </a:r>
          <a:endParaRPr kumimoji="1" lang="en-US" altLang="ja-JP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</a:t>
          </a:r>
          <a:r>
            <a:rPr kumimoji="0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en-US" sz="1100"/>
            <a:t>　    </a:t>
          </a:r>
        </a:p>
      </xdr:txBody>
    </xdr:sp>
    <xdr:clientData/>
  </xdr:twoCellAnchor>
  <xdr:twoCellAnchor editAs="oneCell">
    <xdr:from>
      <xdr:col>42</xdr:col>
      <xdr:colOff>232620</xdr:colOff>
      <xdr:row>98</xdr:row>
      <xdr:rowOff>198450</xdr:rowOff>
    </xdr:from>
    <xdr:to>
      <xdr:col>43</xdr:col>
      <xdr:colOff>271439</xdr:colOff>
      <xdr:row>100</xdr:row>
      <xdr:rowOff>174626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3920" y="21877350"/>
          <a:ext cx="546819" cy="382576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44</xdr:row>
      <xdr:rowOff>12700</xdr:rowOff>
    </xdr:from>
    <xdr:to>
      <xdr:col>29</xdr:col>
      <xdr:colOff>180975</xdr:colOff>
      <xdr:row>53</xdr:row>
      <xdr:rowOff>69850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10134600"/>
          <a:ext cx="68865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</xdr:colOff>
      <xdr:row>39</xdr:row>
      <xdr:rowOff>70104</xdr:rowOff>
    </xdr:from>
    <xdr:to>
      <xdr:col>5</xdr:col>
      <xdr:colOff>31496</xdr:colOff>
      <xdr:row>41</xdr:row>
      <xdr:rowOff>190500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049004"/>
          <a:ext cx="577596" cy="577596"/>
        </a:xfrm>
        <a:prstGeom prst="rect">
          <a:avLst/>
        </a:prstGeom>
      </xdr:spPr>
    </xdr:pic>
    <xdr:clientData/>
  </xdr:twoCellAnchor>
  <xdr:twoCellAnchor editAs="oneCell">
    <xdr:from>
      <xdr:col>75</xdr:col>
      <xdr:colOff>673100</xdr:colOff>
      <xdr:row>52</xdr:row>
      <xdr:rowOff>209602</xdr:rowOff>
    </xdr:from>
    <xdr:to>
      <xdr:col>80</xdr:col>
      <xdr:colOff>450850</xdr:colOff>
      <xdr:row>63</xdr:row>
      <xdr:rowOff>88900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9600" y="12160302"/>
          <a:ext cx="5213350" cy="2393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19</xdr:row>
      <xdr:rowOff>190500</xdr:rowOff>
    </xdr:from>
    <xdr:to>
      <xdr:col>29</xdr:col>
      <xdr:colOff>212725</xdr:colOff>
      <xdr:row>38</xdr:row>
      <xdr:rowOff>85725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4597400"/>
          <a:ext cx="6880225" cy="423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56</xdr:row>
      <xdr:rowOff>12700</xdr:rowOff>
    </xdr:from>
    <xdr:to>
      <xdr:col>29</xdr:col>
      <xdr:colOff>149225</xdr:colOff>
      <xdr:row>76</xdr:row>
      <xdr:rowOff>120650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12877800"/>
          <a:ext cx="6842125" cy="464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152400</xdr:rowOff>
    </xdr:from>
    <xdr:to>
      <xdr:col>4</xdr:col>
      <xdr:colOff>153041</xdr:colOff>
      <xdr:row>33</xdr:row>
      <xdr:rowOff>10166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900"/>
          <a:ext cx="1677041" cy="168656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</xdr:row>
      <xdr:rowOff>184196</xdr:rowOff>
    </xdr:from>
    <xdr:to>
      <xdr:col>1</xdr:col>
      <xdr:colOff>612775</xdr:colOff>
      <xdr:row>72</xdr:row>
      <xdr:rowOff>28285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5792496"/>
          <a:ext cx="600075" cy="758489"/>
        </a:xfrm>
        <a:prstGeom prst="rect">
          <a:avLst/>
        </a:prstGeom>
      </xdr:spPr>
    </xdr:pic>
    <xdr:clientData/>
  </xdr:twoCellAnchor>
  <xdr:twoCellAnchor editAs="oneCell">
    <xdr:from>
      <xdr:col>1</xdr:col>
      <xdr:colOff>564582</xdr:colOff>
      <xdr:row>66</xdr:row>
      <xdr:rowOff>190500</xdr:rowOff>
    </xdr:from>
    <xdr:to>
      <xdr:col>3</xdr:col>
      <xdr:colOff>142255</xdr:colOff>
      <xdr:row>70</xdr:row>
      <xdr:rowOff>217948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82" y="15341600"/>
          <a:ext cx="542873" cy="94184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47</xdr:row>
      <xdr:rowOff>25400</xdr:rowOff>
    </xdr:from>
    <xdr:to>
      <xdr:col>3</xdr:col>
      <xdr:colOff>193330</xdr:colOff>
      <xdr:row>51</xdr:row>
      <xdr:rowOff>215900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0833100"/>
          <a:ext cx="942630" cy="11049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276383</xdr:colOff>
      <xdr:row>3</xdr:row>
      <xdr:rowOff>38099</xdr:rowOff>
    </xdr:from>
    <xdr:to>
      <xdr:col>15</xdr:col>
      <xdr:colOff>38101</xdr:colOff>
      <xdr:row>7</xdr:row>
      <xdr:rowOff>12672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283" y="787399"/>
          <a:ext cx="879318" cy="888973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69</xdr:col>
      <xdr:colOff>558800</xdr:colOff>
      <xdr:row>38</xdr:row>
      <xdr:rowOff>196850</xdr:rowOff>
    </xdr:from>
    <xdr:to>
      <xdr:col>70</xdr:col>
      <xdr:colOff>562271</xdr:colOff>
      <xdr:row>42</xdr:row>
      <xdr:rowOff>107950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53950" y="8940800"/>
          <a:ext cx="813096" cy="825500"/>
        </a:xfrm>
        <a:prstGeom prst="rect">
          <a:avLst/>
        </a:prstGeom>
      </xdr:spPr>
    </xdr:pic>
    <xdr:clientData/>
  </xdr:twoCellAnchor>
  <xdr:twoCellAnchor editAs="oneCell">
    <xdr:from>
      <xdr:col>22</xdr:col>
      <xdr:colOff>114301</xdr:colOff>
      <xdr:row>14</xdr:row>
      <xdr:rowOff>88899</xdr:rowOff>
    </xdr:from>
    <xdr:to>
      <xdr:col>31</xdr:col>
      <xdr:colOff>200651</xdr:colOff>
      <xdr:row>17</xdr:row>
      <xdr:rowOff>117925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74595">
          <a:off x="6705601" y="3352799"/>
          <a:ext cx="2600950" cy="714826"/>
        </a:xfrm>
        <a:prstGeom prst="rect">
          <a:avLst/>
        </a:prstGeom>
      </xdr:spPr>
    </xdr:pic>
    <xdr:clientData/>
  </xdr:twoCellAnchor>
  <xdr:twoCellAnchor editAs="oneCell">
    <xdr:from>
      <xdr:col>15</xdr:col>
      <xdr:colOff>29754</xdr:colOff>
      <xdr:row>0</xdr:row>
      <xdr:rowOff>228600</xdr:rowOff>
    </xdr:from>
    <xdr:to>
      <xdr:col>16</xdr:col>
      <xdr:colOff>149497</xdr:colOff>
      <xdr:row>3</xdr:row>
      <xdr:rowOff>114300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65254" y="228600"/>
          <a:ext cx="399143" cy="635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43543</xdr:colOff>
      <xdr:row>0</xdr:row>
      <xdr:rowOff>190500</xdr:rowOff>
    </xdr:from>
    <xdr:to>
      <xdr:col>15</xdr:col>
      <xdr:colOff>43543</xdr:colOff>
      <xdr:row>2</xdr:row>
      <xdr:rowOff>88900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99643" y="190500"/>
          <a:ext cx="279400" cy="4445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</xdr:colOff>
      <xdr:row>4</xdr:row>
      <xdr:rowOff>101760</xdr:rowOff>
    </xdr:from>
    <xdr:to>
      <xdr:col>16</xdr:col>
      <xdr:colOff>41728</xdr:colOff>
      <xdr:row>5</xdr:row>
      <xdr:rowOff>105806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079660"/>
          <a:ext cx="232228" cy="232646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6</xdr:row>
      <xdr:rowOff>50799</xdr:rowOff>
    </xdr:from>
    <xdr:to>
      <xdr:col>15</xdr:col>
      <xdr:colOff>156028</xdr:colOff>
      <xdr:row>7</xdr:row>
      <xdr:rowOff>118460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485899"/>
          <a:ext cx="295728" cy="296261"/>
        </a:xfrm>
        <a:prstGeom prst="rect">
          <a:avLst/>
        </a:prstGeom>
      </xdr:spPr>
    </xdr:pic>
    <xdr:clientData/>
  </xdr:twoCellAnchor>
  <xdr:twoCellAnchor editAs="oneCell">
    <xdr:from>
      <xdr:col>15</xdr:col>
      <xdr:colOff>215900</xdr:colOff>
      <xdr:row>5</xdr:row>
      <xdr:rowOff>101599</xdr:rowOff>
    </xdr:from>
    <xdr:to>
      <xdr:col>17</xdr:col>
      <xdr:colOff>50800</xdr:colOff>
      <xdr:row>7</xdr:row>
      <xdr:rowOff>38808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400" y="1308099"/>
          <a:ext cx="393700" cy="394409"/>
        </a:xfrm>
        <a:prstGeom prst="rect">
          <a:avLst/>
        </a:prstGeom>
      </xdr:spPr>
    </xdr:pic>
    <xdr:clientData/>
  </xdr:twoCellAnchor>
  <xdr:twoCellAnchor editAs="oneCell">
    <xdr:from>
      <xdr:col>83</xdr:col>
      <xdr:colOff>317500</xdr:colOff>
      <xdr:row>27</xdr:row>
      <xdr:rowOff>104665</xdr:rowOff>
    </xdr:from>
    <xdr:to>
      <xdr:col>90</xdr:col>
      <xdr:colOff>520700</xdr:colOff>
      <xdr:row>47</xdr:row>
      <xdr:rowOff>146479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0" y="6340365"/>
          <a:ext cx="6502400" cy="461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75</xdr:col>
      <xdr:colOff>241300</xdr:colOff>
      <xdr:row>28</xdr:row>
      <xdr:rowOff>12700</xdr:rowOff>
    </xdr:from>
    <xdr:to>
      <xdr:col>84</xdr:col>
      <xdr:colOff>90633</xdr:colOff>
      <xdr:row>40</xdr:row>
      <xdr:rowOff>36739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40817800" y="6477000"/>
          <a:ext cx="7647133" cy="276723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　</a:t>
          </a:r>
          <a:r>
            <a:rPr kumimoji="1" lang="ja-JP" altLang="en-US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病児保育のご案内</a:t>
          </a:r>
          <a:endParaRPr kumimoji="1" lang="en-US" altLang="ja-JP" sz="1400" b="1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事前登録が必要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です。　事前登録用紙等は各事業所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と市役所子育て支援課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に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置いてあります。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   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また、市役所ﾎｰﾑﾍﾟｰｼﾞからﾀﾞｳﾝﾛｰﾄﾞもできます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。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（「ぐうちょきぱー」と「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tetote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－てとて－」のみ）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利用対象者　</a:t>
          </a: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：　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薩摩川内市に居住し、病気・回復期にあり、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家庭で保育できない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　　　　　　　　　　　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小学校</a:t>
          </a:r>
          <a:r>
            <a:rPr lang="en-US" altLang="ja-JP" sz="1100" b="0" i="0" baseline="0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年生までの児童。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　　　　　　　　　　　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※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市外の方で勤務先が摩川内市の方　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</xdr:txBody>
    </xdr:sp>
    <xdr:clientData/>
  </xdr:twoCellAnchor>
  <xdr:twoCellAnchor editAs="oneCell">
    <xdr:from>
      <xdr:col>22</xdr:col>
      <xdr:colOff>266012</xdr:colOff>
      <xdr:row>0</xdr:row>
      <xdr:rowOff>76200</xdr:rowOff>
    </xdr:from>
    <xdr:to>
      <xdr:col>29</xdr:col>
      <xdr:colOff>85572</xdr:colOff>
      <xdr:row>7</xdr:row>
      <xdr:rowOff>25399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312" y="76200"/>
          <a:ext cx="1775360" cy="1612899"/>
        </a:xfrm>
        <a:prstGeom prst="rect">
          <a:avLst/>
        </a:prstGeom>
      </xdr:spPr>
    </xdr:pic>
    <xdr:clientData/>
  </xdr:twoCellAnchor>
  <xdr:twoCellAnchor editAs="oneCell">
    <xdr:from>
      <xdr:col>80</xdr:col>
      <xdr:colOff>241299</xdr:colOff>
      <xdr:row>72</xdr:row>
      <xdr:rowOff>96155</xdr:rowOff>
    </xdr:from>
    <xdr:to>
      <xdr:col>80</xdr:col>
      <xdr:colOff>779564</xdr:colOff>
      <xdr:row>75</xdr:row>
      <xdr:rowOff>95433</xdr:rowOff>
    </xdr:to>
    <xdr:pic>
      <xdr:nvPicPr>
        <xdr:cNvPr id="93" name="図 92" descr="関連画像の詳細を表示">
          <a:extLst>
            <a:ext uri="{FF2B5EF4-FFF2-40B4-BE49-F238E27FC236}">
              <a16:creationId xmlns:a16="http://schemas.microsoft.com/office/drawing/2014/main" id="{2639808C-3C86-3051-719D-B713F68A8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399" y="16618855"/>
          <a:ext cx="538265" cy="659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81</xdr:col>
      <xdr:colOff>25400</xdr:colOff>
      <xdr:row>72</xdr:row>
      <xdr:rowOff>81070</xdr:rowOff>
    </xdr:from>
    <xdr:to>
      <xdr:col>82</xdr:col>
      <xdr:colOff>231775</xdr:colOff>
      <xdr:row>75</xdr:row>
      <xdr:rowOff>109407</xdr:rowOff>
    </xdr:to>
    <xdr:pic>
      <xdr:nvPicPr>
        <xdr:cNvPr id="95" name="図 94" descr="関連画像の詳細を表示">
          <a:extLst>
            <a:ext uri="{FF2B5EF4-FFF2-40B4-BE49-F238E27FC236}">
              <a16:creationId xmlns:a16="http://schemas.microsoft.com/office/drawing/2014/main" id="{782E11A4-9864-CBAE-6F12-627F382C9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0300" y="16603770"/>
          <a:ext cx="561975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41008</xdr:colOff>
      <xdr:row>1</xdr:row>
      <xdr:rowOff>78177</xdr:rowOff>
    </xdr:from>
    <xdr:to>
      <xdr:col>75</xdr:col>
      <xdr:colOff>350016</xdr:colOff>
      <xdr:row>3</xdr:row>
      <xdr:rowOff>165100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7508" y="395677"/>
          <a:ext cx="309008" cy="518723"/>
        </a:xfrm>
        <a:prstGeom prst="rect">
          <a:avLst/>
        </a:prstGeom>
      </xdr:spPr>
    </xdr:pic>
    <xdr:clientData/>
  </xdr:twoCellAnchor>
  <xdr:twoCellAnchor editAs="oneCell">
    <xdr:from>
      <xdr:col>75</xdr:col>
      <xdr:colOff>25400</xdr:colOff>
      <xdr:row>16</xdr:row>
      <xdr:rowOff>76200</xdr:rowOff>
    </xdr:from>
    <xdr:to>
      <xdr:col>75</xdr:col>
      <xdr:colOff>334408</xdr:colOff>
      <xdr:row>18</xdr:row>
      <xdr:rowOff>137723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1900" y="3797300"/>
          <a:ext cx="309008" cy="518723"/>
        </a:xfrm>
        <a:prstGeom prst="rect">
          <a:avLst/>
        </a:prstGeom>
      </xdr:spPr>
    </xdr:pic>
    <xdr:clientData/>
  </xdr:twoCellAnchor>
  <xdr:twoCellAnchor editAs="oneCell">
    <xdr:from>
      <xdr:col>75</xdr:col>
      <xdr:colOff>12700</xdr:colOff>
      <xdr:row>28</xdr:row>
      <xdr:rowOff>25400</xdr:rowOff>
    </xdr:from>
    <xdr:to>
      <xdr:col>75</xdr:col>
      <xdr:colOff>321708</xdr:colOff>
      <xdr:row>30</xdr:row>
      <xdr:rowOff>86923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9200" y="6489700"/>
          <a:ext cx="309008" cy="518723"/>
        </a:xfrm>
        <a:prstGeom prst="rect">
          <a:avLst/>
        </a:prstGeom>
      </xdr:spPr>
    </xdr:pic>
    <xdr:clientData/>
  </xdr:twoCellAnchor>
  <xdr:twoCellAnchor editAs="oneCell">
    <xdr:from>
      <xdr:col>74</xdr:col>
      <xdr:colOff>177800</xdr:colOff>
      <xdr:row>48</xdr:row>
      <xdr:rowOff>63500</xdr:rowOff>
    </xdr:from>
    <xdr:to>
      <xdr:col>75</xdr:col>
      <xdr:colOff>283608</xdr:colOff>
      <xdr:row>50</xdr:row>
      <xdr:rowOff>125023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1100" y="11099800"/>
          <a:ext cx="309008" cy="518723"/>
        </a:xfrm>
        <a:prstGeom prst="rect">
          <a:avLst/>
        </a:prstGeom>
      </xdr:spPr>
    </xdr:pic>
    <xdr:clientData/>
  </xdr:twoCellAnchor>
  <xdr:twoCellAnchor editAs="oneCell">
    <xdr:from>
      <xdr:col>74</xdr:col>
      <xdr:colOff>152400</xdr:colOff>
      <xdr:row>66</xdr:row>
      <xdr:rowOff>63500</xdr:rowOff>
    </xdr:from>
    <xdr:to>
      <xdr:col>75</xdr:col>
      <xdr:colOff>258208</xdr:colOff>
      <xdr:row>68</xdr:row>
      <xdr:rowOff>125023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5700" y="15214600"/>
          <a:ext cx="309008" cy="518723"/>
        </a:xfrm>
        <a:prstGeom prst="rect">
          <a:avLst/>
        </a:prstGeom>
      </xdr:spPr>
    </xdr:pic>
    <xdr:clientData/>
  </xdr:twoCellAnchor>
  <xdr:twoCellAnchor>
    <xdr:from>
      <xdr:col>79</xdr:col>
      <xdr:colOff>203200</xdr:colOff>
      <xdr:row>4</xdr:row>
      <xdr:rowOff>63500</xdr:rowOff>
    </xdr:from>
    <xdr:to>
      <xdr:col>82</xdr:col>
      <xdr:colOff>304800</xdr:colOff>
      <xdr:row>11</xdr:row>
      <xdr:rowOff>50800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5402500" y="1041400"/>
          <a:ext cx="2082800" cy="15875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80</xdr:col>
      <xdr:colOff>50800</xdr:colOff>
      <xdr:row>10</xdr:row>
      <xdr:rowOff>35089</xdr:rowOff>
    </xdr:from>
    <xdr:to>
      <xdr:col>81</xdr:col>
      <xdr:colOff>148336</xdr:colOff>
      <xdr:row>14</xdr:row>
      <xdr:rowOff>12255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2900" y="2384589"/>
          <a:ext cx="910336" cy="891566"/>
        </a:xfrm>
        <a:prstGeom prst="rect">
          <a:avLst/>
        </a:prstGeom>
      </xdr:spPr>
    </xdr:pic>
    <xdr:clientData/>
  </xdr:twoCellAnchor>
  <xdr:twoCellAnchor>
    <xdr:from>
      <xdr:col>79</xdr:col>
      <xdr:colOff>25400</xdr:colOff>
      <xdr:row>19</xdr:row>
      <xdr:rowOff>50800</xdr:rowOff>
    </xdr:from>
    <xdr:to>
      <xdr:col>82</xdr:col>
      <xdr:colOff>228600</xdr:colOff>
      <xdr:row>24</xdr:row>
      <xdr:rowOff>25400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5224700" y="4457700"/>
          <a:ext cx="2184400" cy="1117600"/>
        </a:xfrm>
        <a:prstGeom prst="ellipse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79</xdr:col>
      <xdr:colOff>799662</xdr:colOff>
      <xdr:row>23</xdr:row>
      <xdr:rowOff>76200</xdr:rowOff>
    </xdr:from>
    <xdr:to>
      <xdr:col>81</xdr:col>
      <xdr:colOff>195072</xdr:colOff>
      <xdr:row>27</xdr:row>
      <xdr:rowOff>85343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98962" y="5397500"/>
          <a:ext cx="1021010" cy="923543"/>
        </a:xfrm>
        <a:prstGeom prst="rect">
          <a:avLst/>
        </a:prstGeom>
      </xdr:spPr>
    </xdr:pic>
    <xdr:clientData/>
  </xdr:twoCellAnchor>
  <xdr:twoCellAnchor editAs="oneCell">
    <xdr:from>
      <xdr:col>80</xdr:col>
      <xdr:colOff>754256</xdr:colOff>
      <xdr:row>52</xdr:row>
      <xdr:rowOff>56035</xdr:rowOff>
    </xdr:from>
    <xdr:to>
      <xdr:col>82</xdr:col>
      <xdr:colOff>436106</xdr:colOff>
      <xdr:row>56</xdr:row>
      <xdr:rowOff>57973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126763">
          <a:off x="46733312" y="12039779"/>
          <a:ext cx="916338" cy="850250"/>
        </a:xfrm>
        <a:prstGeom prst="rect">
          <a:avLst/>
        </a:prstGeom>
      </xdr:spPr>
    </xdr:pic>
    <xdr:clientData/>
  </xdr:twoCellAnchor>
  <xdr:twoCellAnchor editAs="oneCell">
    <xdr:from>
      <xdr:col>75</xdr:col>
      <xdr:colOff>12700</xdr:colOff>
      <xdr:row>74</xdr:row>
      <xdr:rowOff>57681</xdr:rowOff>
    </xdr:from>
    <xdr:to>
      <xdr:col>75</xdr:col>
      <xdr:colOff>2558295</xdr:colOff>
      <xdr:row>75</xdr:row>
      <xdr:rowOff>165100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9200" y="17024881"/>
          <a:ext cx="2545595" cy="323319"/>
        </a:xfrm>
        <a:prstGeom prst="rect">
          <a:avLst/>
        </a:prstGeom>
      </xdr:spPr>
    </xdr:pic>
    <xdr:clientData/>
  </xdr:twoCellAnchor>
  <xdr:twoCellAnchor editAs="oneCell">
    <xdr:from>
      <xdr:col>75</xdr:col>
      <xdr:colOff>2527300</xdr:colOff>
      <xdr:row>74</xdr:row>
      <xdr:rowOff>50800</xdr:rowOff>
    </xdr:from>
    <xdr:to>
      <xdr:col>79</xdr:col>
      <xdr:colOff>450095</xdr:colOff>
      <xdr:row>75</xdr:row>
      <xdr:rowOff>158219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3800" y="17018000"/>
          <a:ext cx="2545595" cy="323319"/>
        </a:xfrm>
        <a:prstGeom prst="rect">
          <a:avLst/>
        </a:prstGeom>
      </xdr:spPr>
    </xdr:pic>
    <xdr:clientData/>
  </xdr:twoCellAnchor>
  <xdr:twoCellAnchor editAs="oneCell">
    <xdr:from>
      <xdr:col>80</xdr:col>
      <xdr:colOff>569638</xdr:colOff>
      <xdr:row>54</xdr:row>
      <xdr:rowOff>148166</xdr:rowOff>
    </xdr:from>
    <xdr:to>
      <xdr:col>82</xdr:col>
      <xdr:colOff>268834</xdr:colOff>
      <xdr:row>58</xdr:row>
      <xdr:rowOff>38100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581738" y="12556066"/>
          <a:ext cx="867596" cy="804334"/>
        </a:xfrm>
        <a:prstGeom prst="rect">
          <a:avLst/>
        </a:prstGeom>
      </xdr:spPr>
    </xdr:pic>
    <xdr:clientData/>
  </xdr:twoCellAnchor>
  <xdr:twoCellAnchor editAs="oneCell">
    <xdr:from>
      <xdr:col>81</xdr:col>
      <xdr:colOff>269398</xdr:colOff>
      <xdr:row>1</xdr:row>
      <xdr:rowOff>221689</xdr:rowOff>
    </xdr:from>
    <xdr:to>
      <xdr:col>82</xdr:col>
      <xdr:colOff>415556</xdr:colOff>
      <xdr:row>4</xdr:row>
      <xdr:rowOff>67505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115604">
          <a:off x="47094298" y="539189"/>
          <a:ext cx="501758" cy="506216"/>
        </a:xfrm>
        <a:prstGeom prst="rect">
          <a:avLst/>
        </a:prstGeom>
      </xdr:spPr>
    </xdr:pic>
    <xdr:clientData/>
  </xdr:twoCellAnchor>
  <xdr:twoCellAnchor editAs="oneCell">
    <xdr:from>
      <xdr:col>78</xdr:col>
      <xdr:colOff>1171656</xdr:colOff>
      <xdr:row>12</xdr:row>
      <xdr:rowOff>177575</xdr:rowOff>
    </xdr:from>
    <xdr:to>
      <xdr:col>79</xdr:col>
      <xdr:colOff>312864</xdr:colOff>
      <xdr:row>14</xdr:row>
      <xdr:rowOff>212113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42595">
          <a:off x="45024756" y="2984275"/>
          <a:ext cx="487408" cy="491738"/>
        </a:xfrm>
        <a:prstGeom prst="rect">
          <a:avLst/>
        </a:prstGeom>
      </xdr:spPr>
    </xdr:pic>
    <xdr:clientData/>
  </xdr:twoCellAnchor>
  <xdr:twoCellAnchor editAs="oneCell">
    <xdr:from>
      <xdr:col>75</xdr:col>
      <xdr:colOff>404235</xdr:colOff>
      <xdr:row>22</xdr:row>
      <xdr:rowOff>52964</xdr:rowOff>
    </xdr:from>
    <xdr:to>
      <xdr:col>75</xdr:col>
      <xdr:colOff>895973</xdr:colOff>
      <xdr:row>24</xdr:row>
      <xdr:rowOff>83172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558767">
          <a:off x="40982900" y="5143499"/>
          <a:ext cx="487408" cy="491738"/>
        </a:xfrm>
        <a:prstGeom prst="rect">
          <a:avLst/>
        </a:prstGeom>
      </xdr:spPr>
    </xdr:pic>
    <xdr:clientData/>
  </xdr:twoCellAnchor>
  <xdr:twoCellAnchor editAs="oneCell">
    <xdr:from>
      <xdr:col>80</xdr:col>
      <xdr:colOff>802268</xdr:colOff>
      <xdr:row>63</xdr:row>
      <xdr:rowOff>124835</xdr:rowOff>
    </xdr:from>
    <xdr:to>
      <xdr:col>82</xdr:col>
      <xdr:colOff>121276</xdr:colOff>
      <xdr:row>65</xdr:row>
      <xdr:rowOff>159373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7288">
          <a:off x="46814368" y="14590135"/>
          <a:ext cx="487408" cy="491738"/>
        </a:xfrm>
        <a:prstGeom prst="rect">
          <a:avLst/>
        </a:prstGeom>
      </xdr:spPr>
    </xdr:pic>
    <xdr:clientData/>
  </xdr:twoCellAnchor>
  <xdr:twoCellAnchor editAs="oneCell">
    <xdr:from>
      <xdr:col>74</xdr:col>
      <xdr:colOff>38768</xdr:colOff>
      <xdr:row>40</xdr:row>
      <xdr:rowOff>82946</xdr:rowOff>
    </xdr:from>
    <xdr:to>
      <xdr:col>75</xdr:col>
      <xdr:colOff>199661</xdr:colOff>
      <xdr:row>41</xdr:row>
      <xdr:rowOff>221674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28036">
          <a:off x="40412068" y="9290446"/>
          <a:ext cx="364093" cy="367328"/>
        </a:xfrm>
        <a:prstGeom prst="rect">
          <a:avLst/>
        </a:prstGeom>
      </xdr:spPr>
    </xdr:pic>
    <xdr:clientData/>
  </xdr:twoCellAnchor>
  <xdr:twoCellAnchor editAs="oneCell">
    <xdr:from>
      <xdr:col>74</xdr:col>
      <xdr:colOff>102460</xdr:colOff>
      <xdr:row>57</xdr:row>
      <xdr:rowOff>216586</xdr:rowOff>
    </xdr:from>
    <xdr:to>
      <xdr:col>75</xdr:col>
      <xdr:colOff>396359</xdr:colOff>
      <xdr:row>60</xdr:row>
      <xdr:rowOff>23507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242660">
          <a:off x="40477949" y="13308097"/>
          <a:ext cx="492721" cy="497099"/>
        </a:xfrm>
        <a:prstGeom prst="rect">
          <a:avLst/>
        </a:prstGeom>
      </xdr:spPr>
    </xdr:pic>
    <xdr:clientData/>
  </xdr:twoCellAnchor>
  <xdr:twoCellAnchor editAs="oneCell">
    <xdr:from>
      <xdr:col>75</xdr:col>
      <xdr:colOff>292100</xdr:colOff>
      <xdr:row>35</xdr:row>
      <xdr:rowOff>38100</xdr:rowOff>
    </xdr:from>
    <xdr:to>
      <xdr:col>75</xdr:col>
      <xdr:colOff>2387600</xdr:colOff>
      <xdr:row>44</xdr:row>
      <xdr:rowOff>38100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8600" y="8102600"/>
          <a:ext cx="20955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2488002</xdr:colOff>
      <xdr:row>35</xdr:row>
      <xdr:rowOff>38100</xdr:rowOff>
    </xdr:from>
    <xdr:to>
      <xdr:col>79</xdr:col>
      <xdr:colOff>63500</xdr:colOff>
      <xdr:row>44</xdr:row>
      <xdr:rowOff>76200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4502" y="8102600"/>
          <a:ext cx="2198298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203200</xdr:colOff>
      <xdr:row>35</xdr:row>
      <xdr:rowOff>38100</xdr:rowOff>
    </xdr:from>
    <xdr:to>
      <xdr:col>82</xdr:col>
      <xdr:colOff>317500</xdr:colOff>
      <xdr:row>44</xdr:row>
      <xdr:rowOff>38511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0" y="8102600"/>
          <a:ext cx="2095500" cy="2057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165100</xdr:colOff>
      <xdr:row>45</xdr:row>
      <xdr:rowOff>76200</xdr:rowOff>
    </xdr:from>
    <xdr:to>
      <xdr:col>81</xdr:col>
      <xdr:colOff>266700</xdr:colOff>
      <xdr:row>49</xdr:row>
      <xdr:rowOff>38100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4400" y="10426700"/>
          <a:ext cx="1727200" cy="876300"/>
        </a:xfrm>
        <a:prstGeom prst="rect">
          <a:avLst/>
        </a:prstGeom>
      </xdr:spPr>
    </xdr:pic>
    <xdr:clientData/>
  </xdr:twoCellAnchor>
  <xdr:twoCellAnchor editAs="oneCell">
    <xdr:from>
      <xdr:col>65</xdr:col>
      <xdr:colOff>914400</xdr:colOff>
      <xdr:row>40</xdr:row>
      <xdr:rowOff>117981</xdr:rowOff>
    </xdr:from>
    <xdr:to>
      <xdr:col>65</xdr:col>
      <xdr:colOff>2193961</xdr:colOff>
      <xdr:row>41</xdr:row>
      <xdr:rowOff>148487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96300" y="9325481"/>
          <a:ext cx="1279561" cy="259106"/>
        </a:xfrm>
        <a:prstGeom prst="rect">
          <a:avLst/>
        </a:prstGeom>
      </xdr:spPr>
    </xdr:pic>
    <xdr:clientData/>
  </xdr:twoCellAnchor>
  <xdr:twoCellAnchor editAs="oneCell">
    <xdr:from>
      <xdr:col>65</xdr:col>
      <xdr:colOff>2324100</xdr:colOff>
      <xdr:row>40</xdr:row>
      <xdr:rowOff>133095</xdr:rowOff>
    </xdr:from>
    <xdr:to>
      <xdr:col>68</xdr:col>
      <xdr:colOff>377861</xdr:colOff>
      <xdr:row>41</xdr:row>
      <xdr:rowOff>173887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0" y="9340595"/>
          <a:ext cx="1330361" cy="269392"/>
        </a:xfrm>
        <a:prstGeom prst="rect">
          <a:avLst/>
        </a:prstGeom>
      </xdr:spPr>
    </xdr:pic>
    <xdr:clientData/>
  </xdr:twoCellAnchor>
  <xdr:twoCellAnchor editAs="oneCell">
    <xdr:from>
      <xdr:col>68</xdr:col>
      <xdr:colOff>558800</xdr:colOff>
      <xdr:row>40</xdr:row>
      <xdr:rowOff>112679</xdr:rowOff>
    </xdr:from>
    <xdr:to>
      <xdr:col>69</xdr:col>
      <xdr:colOff>581061</xdr:colOff>
      <xdr:row>41</xdr:row>
      <xdr:rowOff>161186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7300" y="9320179"/>
          <a:ext cx="1368461" cy="277107"/>
        </a:xfrm>
        <a:prstGeom prst="rect">
          <a:avLst/>
        </a:prstGeom>
      </xdr:spPr>
    </xdr:pic>
    <xdr:clientData/>
  </xdr:twoCellAnchor>
  <xdr:twoCellAnchor editAs="oneCell">
    <xdr:from>
      <xdr:col>65</xdr:col>
      <xdr:colOff>378705</xdr:colOff>
      <xdr:row>39</xdr:row>
      <xdr:rowOff>41442</xdr:rowOff>
    </xdr:from>
    <xdr:to>
      <xdr:col>65</xdr:col>
      <xdr:colOff>552709</xdr:colOff>
      <xdr:row>40</xdr:row>
      <xdr:rowOff>190697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16383">
          <a:off x="33360605" y="9020342"/>
          <a:ext cx="174004" cy="377855"/>
        </a:xfrm>
        <a:prstGeom prst="rect">
          <a:avLst/>
        </a:prstGeom>
      </xdr:spPr>
    </xdr:pic>
    <xdr:clientData/>
  </xdr:twoCellAnchor>
  <xdr:twoCellAnchor editAs="oneCell">
    <xdr:from>
      <xdr:col>65</xdr:col>
      <xdr:colOff>230644</xdr:colOff>
      <xdr:row>38</xdr:row>
      <xdr:rowOff>191591</xdr:rowOff>
    </xdr:from>
    <xdr:to>
      <xdr:col>65</xdr:col>
      <xdr:colOff>375847</xdr:colOff>
      <xdr:row>40</xdr:row>
      <xdr:rowOff>9023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50569">
          <a:off x="33212544" y="8941891"/>
          <a:ext cx="145203" cy="274632"/>
        </a:xfrm>
        <a:prstGeom prst="rect">
          <a:avLst/>
        </a:prstGeom>
      </xdr:spPr>
    </xdr:pic>
    <xdr:clientData/>
  </xdr:twoCellAnchor>
  <xdr:twoCellAnchor editAs="oneCell">
    <xdr:from>
      <xdr:col>68</xdr:col>
      <xdr:colOff>656061</xdr:colOff>
      <xdr:row>38</xdr:row>
      <xdr:rowOff>103852</xdr:rowOff>
    </xdr:from>
    <xdr:to>
      <xdr:col>68</xdr:col>
      <xdr:colOff>830065</xdr:colOff>
      <xdr:row>40</xdr:row>
      <xdr:rowOff>24507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16383">
          <a:off x="36914561" y="8854152"/>
          <a:ext cx="174004" cy="377855"/>
        </a:xfrm>
        <a:prstGeom prst="rect">
          <a:avLst/>
        </a:prstGeom>
      </xdr:spPr>
    </xdr:pic>
    <xdr:clientData/>
  </xdr:twoCellAnchor>
  <xdr:twoCellAnchor editAs="oneCell">
    <xdr:from>
      <xdr:col>68</xdr:col>
      <xdr:colOff>550570</xdr:colOff>
      <xdr:row>38</xdr:row>
      <xdr:rowOff>141255</xdr:rowOff>
    </xdr:from>
    <xdr:to>
      <xdr:col>68</xdr:col>
      <xdr:colOff>699728</xdr:colOff>
      <xdr:row>39</xdr:row>
      <xdr:rowOff>194768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50569">
          <a:off x="36602695" y="8885205"/>
          <a:ext cx="149158" cy="2821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698500</xdr:colOff>
          <xdr:row>3</xdr:row>
          <xdr:rowOff>190500</xdr:rowOff>
        </xdr:from>
        <xdr:to>
          <xdr:col>78</xdr:col>
          <xdr:colOff>939800</xdr:colOff>
          <xdr:row>15</xdr:row>
          <xdr:rowOff>0</xdr:rowOff>
        </xdr:to>
        <xdr:pic>
          <xdr:nvPicPr>
            <xdr:cNvPr id="114" name="図 113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84:$L$195" spid="_x0000_s1120"/>
                </a:ext>
              </a:extLst>
            </xdr:cNvPicPr>
          </xdr:nvPicPr>
          <xdr:blipFill>
            <a:blip xmlns:r="http://schemas.openxmlformats.org/officeDocument/2006/relationships" r:embed="rId54"/>
            <a:srcRect/>
            <a:stretch>
              <a:fillRect/>
            </a:stretch>
          </xdr:blipFill>
          <xdr:spPr bwMode="auto">
            <a:xfrm>
              <a:off x="41275000" y="939800"/>
              <a:ext cx="3517900" cy="255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</sheetPr>
  <dimension ref="B1:DJ215"/>
  <sheetViews>
    <sheetView tabSelected="1" zoomScaleNormal="100" zoomScaleSheetLayoutView="40" workbookViewId="0">
      <selection activeCell="A12" sqref="A12"/>
    </sheetView>
  </sheetViews>
  <sheetFormatPr defaultRowHeight="13.5" x14ac:dyDescent="0.15"/>
  <cols>
    <col min="1" max="1" width="3.625" customWidth="1"/>
    <col min="2" max="2" width="9" customWidth="1"/>
    <col min="3" max="7" width="3.625" customWidth="1"/>
    <col min="8" max="8" width="4.125" customWidth="1"/>
    <col min="9" max="34" width="3.625" customWidth="1"/>
    <col min="35" max="35" width="2.625" customWidth="1"/>
    <col min="36" max="36" width="35.625" customWidth="1"/>
    <col min="37" max="38" width="3.625" customWidth="1"/>
    <col min="39" max="39" width="17.625" style="74" customWidth="1"/>
    <col min="40" max="40" width="10.625" style="4" customWidth="1"/>
    <col min="41" max="41" width="10.625" customWidth="1"/>
    <col min="42" max="42" width="4.625" customWidth="1"/>
    <col min="43" max="43" width="6.625" customWidth="1"/>
    <col min="44" max="44" width="3.625" customWidth="1"/>
    <col min="45" max="45" width="2.625" customWidth="1"/>
    <col min="46" max="46" width="35.625" customWidth="1"/>
    <col min="47" max="48" width="3.625" style="4" customWidth="1"/>
    <col min="49" max="49" width="17.625" style="74" customWidth="1"/>
    <col min="50" max="50" width="10.625" style="4" customWidth="1"/>
    <col min="51" max="51" width="10.625" customWidth="1"/>
    <col min="52" max="52" width="4.625" customWidth="1"/>
    <col min="53" max="53" width="6.625" customWidth="1"/>
    <col min="54" max="54" width="3.625" customWidth="1"/>
    <col min="55" max="55" width="2.625" customWidth="1"/>
    <col min="56" max="56" width="35.625" customWidth="1"/>
    <col min="57" max="58" width="3.625" style="4" customWidth="1"/>
    <col min="59" max="59" width="17.625" style="74" customWidth="1"/>
    <col min="60" max="60" width="10.625" style="4" customWidth="1"/>
    <col min="61" max="61" width="10.625" customWidth="1"/>
    <col min="62" max="62" width="5.375" customWidth="1"/>
    <col min="63" max="63" width="6.625" customWidth="1"/>
    <col min="64" max="64" width="3.625" customWidth="1"/>
    <col min="65" max="65" width="2.625" customWidth="1"/>
    <col min="66" max="66" width="35.625" customWidth="1"/>
    <col min="67" max="68" width="3.625" style="4" customWidth="1"/>
    <col min="69" max="69" width="17.625" style="74" customWidth="1"/>
    <col min="70" max="70" width="10.625" style="4" customWidth="1"/>
    <col min="71" max="71" width="10.625" customWidth="1"/>
    <col min="72" max="72" width="4.625" customWidth="1"/>
    <col min="73" max="73" width="6.625" customWidth="1"/>
    <col min="74" max="74" width="3.625" customWidth="1"/>
    <col min="75" max="75" width="2.625" customWidth="1"/>
    <col min="76" max="76" width="35.625" customWidth="1"/>
    <col min="77" max="78" width="3.625" style="4" customWidth="1"/>
    <col min="79" max="79" width="17.625" style="74" customWidth="1"/>
    <col min="80" max="80" width="10.625" style="4" customWidth="1"/>
    <col min="81" max="81" width="10.625" customWidth="1"/>
    <col min="82" max="82" width="4.625" customWidth="1"/>
    <col min="83" max="83" width="6.625" customWidth="1"/>
    <col min="86" max="86" width="3.125" customWidth="1"/>
    <col min="87" max="87" width="9" customWidth="1"/>
    <col min="89" max="89" width="34.625" customWidth="1"/>
    <col min="90" max="90" width="8.875" customWidth="1"/>
    <col min="91" max="91" width="17.5" customWidth="1"/>
    <col min="92" max="92" width="37.25" customWidth="1"/>
    <col min="93" max="93" width="18" customWidth="1"/>
    <col min="94" max="94" width="19.625" customWidth="1"/>
    <col min="95" max="95" width="11.5" customWidth="1"/>
    <col min="96" max="96" width="17.25" customWidth="1"/>
    <col min="97" max="97" width="14.125" customWidth="1"/>
    <col min="98" max="98" width="16.375" customWidth="1"/>
    <col min="99" max="100" width="14.25" customWidth="1"/>
    <col min="101" max="102" width="15.125" customWidth="1"/>
    <col min="103" max="103" width="14.125" customWidth="1"/>
    <col min="107" max="107" width="17.5" customWidth="1"/>
    <col min="108" max="108" width="13.375" customWidth="1"/>
  </cols>
  <sheetData>
    <row r="1" spans="2:95" ht="24.95" customHeight="1" thickBot="1" x14ac:dyDescent="0.2">
      <c r="AH1" s="323" t="s">
        <v>4</v>
      </c>
      <c r="AI1" s="324"/>
      <c r="AJ1" s="393" t="s">
        <v>322</v>
      </c>
      <c r="AK1" s="394"/>
      <c r="AL1" s="395"/>
      <c r="AM1" s="325" t="s">
        <v>3</v>
      </c>
      <c r="AN1" s="324" t="s">
        <v>313</v>
      </c>
      <c r="AO1" s="324" t="s">
        <v>0</v>
      </c>
      <c r="AP1" s="324" t="s">
        <v>2</v>
      </c>
      <c r="AQ1" s="326" t="s">
        <v>1</v>
      </c>
      <c r="AR1" s="323" t="s">
        <v>4</v>
      </c>
      <c r="AS1" s="324"/>
      <c r="AT1" s="393" t="s">
        <v>322</v>
      </c>
      <c r="AU1" s="394"/>
      <c r="AV1" s="394"/>
      <c r="AW1" s="325" t="s">
        <v>3</v>
      </c>
      <c r="AX1" s="324" t="s">
        <v>313</v>
      </c>
      <c r="AY1" s="324" t="s">
        <v>0</v>
      </c>
      <c r="AZ1" s="324" t="s">
        <v>2</v>
      </c>
      <c r="BA1" s="326" t="s">
        <v>1</v>
      </c>
      <c r="BB1" s="323" t="s">
        <v>4</v>
      </c>
      <c r="BC1" s="324"/>
      <c r="BD1" s="393" t="s">
        <v>322</v>
      </c>
      <c r="BE1" s="394"/>
      <c r="BF1" s="394"/>
      <c r="BG1" s="325" t="s">
        <v>3</v>
      </c>
      <c r="BH1" s="324" t="s">
        <v>313</v>
      </c>
      <c r="BI1" s="324" t="s">
        <v>0</v>
      </c>
      <c r="BJ1" s="324" t="s">
        <v>2</v>
      </c>
      <c r="BK1" s="326" t="s">
        <v>1</v>
      </c>
      <c r="BL1" s="323" t="s">
        <v>4</v>
      </c>
      <c r="BM1" s="324"/>
      <c r="BN1" s="393" t="s">
        <v>322</v>
      </c>
      <c r="BO1" s="394"/>
      <c r="BP1" s="394"/>
      <c r="BQ1" s="325" t="s">
        <v>3</v>
      </c>
      <c r="BR1" s="324" t="s">
        <v>313</v>
      </c>
      <c r="BS1" s="324" t="s">
        <v>0</v>
      </c>
      <c r="BT1" s="324" t="s">
        <v>2</v>
      </c>
      <c r="BU1" s="326" t="s">
        <v>693</v>
      </c>
      <c r="BV1" s="323" t="s">
        <v>4</v>
      </c>
      <c r="BW1" s="324"/>
      <c r="BX1" s="393"/>
      <c r="BY1" s="394"/>
      <c r="BZ1" s="394"/>
      <c r="CA1" s="325"/>
      <c r="CB1" s="324"/>
      <c r="CC1" s="324"/>
      <c r="CD1" s="324"/>
      <c r="CE1" s="326"/>
    </row>
    <row r="2" spans="2:95" ht="18" customHeight="1" thickTop="1" thickBot="1" x14ac:dyDescent="0.2">
      <c r="AH2" s="163">
        <v>1</v>
      </c>
      <c r="AI2" s="164" t="s">
        <v>234</v>
      </c>
      <c r="AJ2" s="164"/>
      <c r="AK2" s="292"/>
      <c r="AL2" s="292"/>
      <c r="AM2" s="271"/>
      <c r="AN2" s="164"/>
      <c r="AO2" s="164"/>
      <c r="AP2" s="164"/>
      <c r="AQ2" s="165"/>
      <c r="AR2" s="166">
        <f>AH68+1</f>
        <v>8</v>
      </c>
      <c r="AS2" s="164" t="s">
        <v>234</v>
      </c>
      <c r="AT2" s="164"/>
      <c r="AU2" s="292"/>
      <c r="AV2" s="292"/>
      <c r="AW2" s="271"/>
      <c r="AX2" s="164"/>
      <c r="AY2" s="164"/>
      <c r="AZ2" s="164"/>
      <c r="BA2" s="165"/>
      <c r="BB2" s="163">
        <f>AR68+1</f>
        <v>15</v>
      </c>
      <c r="BC2" s="164" t="s">
        <v>234</v>
      </c>
      <c r="BD2" s="164"/>
      <c r="BE2" s="292"/>
      <c r="BF2" s="292"/>
      <c r="BG2" s="271"/>
      <c r="BH2" s="164"/>
      <c r="BI2" s="164"/>
      <c r="BJ2" s="164"/>
      <c r="BK2" s="165"/>
      <c r="BL2" s="163">
        <f>BB68+1</f>
        <v>22</v>
      </c>
      <c r="BM2" s="164" t="s">
        <v>234</v>
      </c>
      <c r="BN2" s="164"/>
      <c r="BO2" s="292"/>
      <c r="BP2" s="292"/>
      <c r="BQ2" s="271"/>
      <c r="BR2" s="164"/>
      <c r="BS2" s="164"/>
      <c r="BT2" s="164"/>
      <c r="BU2" s="165"/>
      <c r="BV2" s="335">
        <f>BL68+1</f>
        <v>29</v>
      </c>
      <c r="BW2" s="164"/>
      <c r="BX2" s="164"/>
      <c r="BY2" s="164"/>
      <c r="BZ2" s="164"/>
      <c r="CA2" s="271"/>
      <c r="CB2" s="164"/>
      <c r="CC2" s="164"/>
      <c r="CD2" s="164"/>
      <c r="CE2" s="165"/>
    </row>
    <row r="3" spans="2:95" ht="15.95" customHeight="1" x14ac:dyDescent="0.15">
      <c r="AH3" s="19">
        <f>AH2+1</f>
        <v>2</v>
      </c>
      <c r="AI3" s="201" t="s">
        <v>376</v>
      </c>
      <c r="AJ3" s="47" t="str">
        <f>IF((VLOOKUP($AH3,おいでおいで!$A$3:$J$33,4,FALSE))="","",(VLOOKUP($AH3,おいでおいで!$A$3:$J$33,4,FALSE)))</f>
        <v>室内開放</v>
      </c>
      <c r="AK3" s="281" t="str">
        <f>IF((VLOOKUP($AH3,おいでおいで!$A$3:$J$33,5,FALSE))="","",(VLOOKUP($AH3,おいでおいで!$A$3:$J$33,5,FALSE)))</f>
        <v>室内</v>
      </c>
      <c r="AL3" s="281" t="str">
        <f>IF((VLOOKUP($AH3,おいでおいで!$A$3:$J$33,6,FALSE))="","",(VLOOKUP($AH3,おいでおいで!$A$3:$J$33,6,FALSE)))</f>
        <v/>
      </c>
      <c r="AM3" s="272" t="str">
        <f>IF((VLOOKUP($AH3,おいでおいで!$A$3:$J$33,8,FALSE))="","",(VLOOKUP($AH3,おいでおいで!$A$3:$J$33,8,FALSE)))</f>
        <v/>
      </c>
      <c r="AN3" s="49" t="str">
        <f>IF((VLOOKUP($AH3,おいでおいで!$A$3:$J$33,7,FALSE))="","",(VLOOKUP($AH3,おいでおいで!$A$3:$J$33,7,FALSE)))</f>
        <v/>
      </c>
      <c r="AO3" s="48" t="str">
        <f>IF((VLOOKUP($AH3,おいでおいで!$A$3:$J$33,9,FALSE))="","",(VLOOKUP($AH3,おいでおいで!$A$3:$J$33,9,FALSE)))</f>
        <v>9:30-15:30</v>
      </c>
      <c r="AP3" s="49" t="str">
        <f>IF((VLOOKUP($AH3,おいでおいで!$A$3:$J$33,10,FALSE))="","",(VLOOKUP($AH3,おいでおいで!$A$3:$J$33,10,FALSE)))</f>
        <v/>
      </c>
      <c r="AQ3" s="199" t="s">
        <v>377</v>
      </c>
      <c r="AR3" s="19">
        <f>AR2+1</f>
        <v>9</v>
      </c>
      <c r="AS3" s="201" t="s">
        <v>13</v>
      </c>
      <c r="AT3" s="239" t="str">
        <f>IF((VLOOKUP($AR3,おいでおいで!$A$3:$J$33,4,FALSE))="","",(VLOOKUP($AR3,おいでおいで!$A$3:$J$33,4,FALSE)))</f>
        <v>ママ応援『産後ケア』</v>
      </c>
      <c r="AU3" s="245" t="str">
        <f>IF((VLOOKUP($AR3,おいでおいで!$A$3:$J$33,5,FALSE))="","",(VLOOKUP($AR3,おいでおいで!$A$3:$J$33,5,FALSE)))</f>
        <v/>
      </c>
      <c r="AV3" s="245" t="str">
        <f>IF((VLOOKUP($AR3,おいでおいで!$A$3:$J$33,6,FALSE))="","",(VLOOKUP($AR3,おいでおいで!$A$3:$J$33,6,FALSE)))</f>
        <v/>
      </c>
      <c r="AW3" s="275" t="str">
        <f>IF((VLOOKUP($AR3,おいでおいで!$A$3:$J$33,8,FALSE))="","",(VLOOKUP($AR3,おいでおいで!$A$3:$J$33,8,FALSE)))</f>
        <v/>
      </c>
      <c r="AX3" s="265" t="str">
        <f>IF((VLOOKUP($AR3,おいでおいで!$A$3:$J$33,7,FALSE))="","",(VLOOKUP($AR3,おいでおいで!$A$3:$J$33,7,FALSE)))</f>
        <v>1歳未満児</v>
      </c>
      <c r="AY3" s="240" t="str">
        <f>IF((VLOOKUP($AR3,おいでおいで!$A$3:$J$33,9,FALSE))="","",(VLOOKUP($AR3,おいでおいで!$A$3:$J$33,9,FALSE)))</f>
        <v>9:30-15:30</v>
      </c>
      <c r="AZ3" s="49" t="str">
        <f>IF((VLOOKUP($AR3,おいでおいで!$A$3:$J$33,10,FALSE))="","",(VLOOKUP($AR3,おいでおいで!$A$3:$J$33,10,FALSE)))</f>
        <v>予</v>
      </c>
      <c r="BA3" s="199" t="s">
        <v>241</v>
      </c>
      <c r="BB3" s="19">
        <f>BB2+1</f>
        <v>16</v>
      </c>
      <c r="BC3" s="201" t="s">
        <v>13</v>
      </c>
      <c r="BD3" s="239" t="str">
        <f>IF((VLOOKUP($BB3,おいでおいで!$A$3:$J$33,4,FALSE))="","",(VLOOKUP($BB3,おいでおいで!$A$3:$J$33,4,FALSE)))</f>
        <v>おはなしこんにちは</v>
      </c>
      <c r="BE3" s="245" t="str">
        <f>IF((VLOOKUP($BB3,おいでおいで!$A$3:$J$33,5,FALSE))="","",(VLOOKUP($BB3,おいでおいで!$A$3:$J$33,5,FALSE)))</f>
        <v>室内</v>
      </c>
      <c r="BF3" s="245" t="str">
        <f>IF((VLOOKUP($BB3,おいでおいで!$A$3:$J$33,6,FALSE))="","",(VLOOKUP($BB3,おいでおいで!$A$3:$J$33,6,FALSE)))</f>
        <v/>
      </c>
      <c r="BG3" s="275" t="str">
        <f>IF((VLOOKUP($BB3,おいでおいで!$A$3:$J$33,8,FALSE))="","",(VLOOKUP($BB3,おいでおいで!$A$3:$J$33,8,FALSE)))</f>
        <v/>
      </c>
      <c r="BH3" s="265" t="str">
        <f>IF((VLOOKUP($BB3,おいでおいで!$A$3:$J$33,7,FALSE))="","",(VLOOKUP($BB3,おいでおいで!$A$3:$J$33,7,FALSE)))</f>
        <v/>
      </c>
      <c r="BI3" s="240" t="str">
        <f>IF((VLOOKUP($BB3,おいでおいで!$A$3:$J$33,9,FALSE))="","",(VLOOKUP($BB3,おいでおいで!$A$3:$J$33,9,FALSE)))</f>
        <v>11:30-11:45</v>
      </c>
      <c r="BJ3" s="49" t="str">
        <f>IF((VLOOKUP($BB3,おいでおいで!$A$3:$J$33,10,FALSE))="","",(VLOOKUP($BB3,おいでおいで!$A$3:$J$33,10,FALSE)))</f>
        <v>予</v>
      </c>
      <c r="BK3" s="199" t="s">
        <v>241</v>
      </c>
      <c r="BL3" s="19">
        <f>BL2+1</f>
        <v>23</v>
      </c>
      <c r="BM3" s="201" t="s">
        <v>13</v>
      </c>
      <c r="BN3" s="239" t="str">
        <f>IF((VLOOKUP($BL3,おいでおいで!$A$3:$J$33,4,FALSE))="","",(VLOOKUP($BL3,おいでおいで!$A$3:$J$33,4,FALSE)))</f>
        <v>おはなしこんにちは</v>
      </c>
      <c r="BO3" s="245" t="str">
        <f>IF((VLOOKUP($BL3,おいでおいで!$A$3:$J$33,5,FALSE))="","",(VLOOKUP($BL3,おいでおいで!$A$3:$J$33,5,FALSE)))</f>
        <v>室内</v>
      </c>
      <c r="BP3" s="245" t="str">
        <f>IF((VLOOKUP($BL3,おいでおいで!$A$3:$J$33,6,FALSE))="","",(VLOOKUP($BL3,おいでおいで!$A$3:$J$33,6,FALSE)))</f>
        <v/>
      </c>
      <c r="BQ3" s="275" t="str">
        <f>IF((VLOOKUP($BL3,おいでおいで!$A$3:$J$33,8,FALSE))="","",(VLOOKUP($BL3,おいでおいで!$A$3:$J$33,8,FALSE)))</f>
        <v/>
      </c>
      <c r="BR3" s="265" t="str">
        <f>IF((VLOOKUP($BL3,おいでおいで!$A$3:$J$33,7,FALSE))="","",(VLOOKUP($BL3,おいでおいで!$A$3:$J$33,7,FALSE)))</f>
        <v/>
      </c>
      <c r="BS3" s="240" t="str">
        <f>IF((VLOOKUP($BL3,おいでおいで!$A$3:$J$33,9,FALSE))="","",(VLOOKUP($BL3,おいでおいで!$A$3:$J$33,9,FALSE)))</f>
        <v>11:30-11:45</v>
      </c>
      <c r="BT3" s="49" t="str">
        <f>IF((VLOOKUP($BL3,おいでおいで!$A$3:$J$33,10,FALSE))="","",(VLOOKUP($BL3,おいでおいで!$A$3:$J$33,10,FALSE)))</f>
        <v>予</v>
      </c>
      <c r="BU3" s="199" t="s">
        <v>241</v>
      </c>
      <c r="BV3" s="336">
        <f>BV2+1</f>
        <v>30</v>
      </c>
      <c r="BW3" s="197"/>
      <c r="BX3" s="212" t="str">
        <f>IF((VLOOKUP($BV3,おいでおいで!$A$3:$J$33,4,FALSE))="","",(VLOOKUP($BV3,おいでおいで!$A$3:$J$33,4,FALSE)))</f>
        <v/>
      </c>
      <c r="BY3" s="266" t="str">
        <f>IF((VLOOKUP($BV3,おいでおいで!$A$3:$J$33,5,FALSE))="","",(VLOOKUP($BV3,おいでおいで!$A$3:$J$33,5,FALSE)))</f>
        <v/>
      </c>
      <c r="BZ3" s="266" t="str">
        <f>IF((VLOOKUP($BV3,おいでおいで!$A$3:$J$33,6,FALSE))="","",(VLOOKUP($BV3,おいでおいで!$A$3:$J$33,6,FALSE)))</f>
        <v/>
      </c>
      <c r="CA3" s="94" t="str">
        <f>IF((VLOOKUP($BV3,おいでおいで!$A$3:$J$33,8,FALSE))="","",(VLOOKUP($BV3,おいでおいで!$A$3:$J$33,8,FALSE)))</f>
        <v/>
      </c>
      <c r="CB3" s="266" t="str">
        <f>IF((VLOOKUP($BV3,おいでおいで!$A$3:$J$33,7,FALSE))="","",(VLOOKUP($BV3,おいでおいで!$A$3:$J$33,7,FALSE)))</f>
        <v/>
      </c>
      <c r="CC3" s="237" t="str">
        <f>IF((VLOOKUP($BV3,おいでおいで!$A$3:$J$33,9,FALSE))="","",(VLOOKUP($BV3,おいでおいで!$A$3:$J$33,9,FALSE)))</f>
        <v/>
      </c>
      <c r="CD3" s="13" t="str">
        <f>IF((VLOOKUP($BV3,おいでおいで!$A$3:$J$33,10,FALSE))="","",(VLOOKUP($BV3,おいでおいで!$A$3:$J$33,10,FALSE)))</f>
        <v/>
      </c>
      <c r="CE3" s="186"/>
    </row>
    <row r="4" spans="2:95" ht="18" customHeight="1" x14ac:dyDescent="0.15">
      <c r="AH4" s="3" t="s">
        <v>235</v>
      </c>
      <c r="AI4" s="197" t="s">
        <v>376</v>
      </c>
      <c r="AJ4" s="11" t="str">
        <f>IF((VLOOKUP($AH3,すくすくランド!$A$3:$J33,4,FALSE))="","",(VLOOKUP($AH3,すくすくランド!$A$3:$J$33,4,FALSE)))</f>
        <v>にこにこデー☆彡（妊婦さんも大歓迎）</v>
      </c>
      <c r="AK4" s="200" t="str">
        <f>IF((VLOOKUP($AH3,すくすくランド!$A$3:$J$33,5,FALSE))="","",(VLOOKUP($AH3,すくすくランド!$A$3:$J$33,5,FALSE)))</f>
        <v>室内</v>
      </c>
      <c r="AL4" s="200" t="str">
        <f>IF((VLOOKUP($AH3,すくすくランド!$A$3:$J$33,6,FALSE))="","",(VLOOKUP($AH3,すくすくランド!$A$3:$J$33,6,FALSE)))</f>
        <v>園庭</v>
      </c>
      <c r="AM4" s="17" t="str">
        <f>IF((VLOOKUP($AH3,すくすくランド!$A$3:$J$33,8,FALSE))="","",(VLOOKUP($AH3,すくすくランド!$A$3:$J$33,8,FALSE)))</f>
        <v/>
      </c>
      <c r="AN4" s="13" t="str">
        <f>IF((VLOOKUP($AH3,すくすくランド!$A$3:$J$33,7,FALSE))="","",(VLOOKUP($AH3,すくすくランド!$A$3:$J$33,7,FALSE)))</f>
        <v/>
      </c>
      <c r="AO4" s="45" t="str">
        <f>IF((VLOOKUP($AH3,すくすくランド!$A$3:$J$33,9,FALSE))="","",(VLOOKUP($AH3,すくすくランド!$A$3:$J$33,9,FALSE)))</f>
        <v>10:00-15:30</v>
      </c>
      <c r="AP4" s="13" t="str">
        <f>IF((VLOOKUP($AH3,すくすくランド!$A$3:$J$33,10,FALSE))="","",(VLOOKUP($AH3,すくすくランド!$A$3:$J$33,10,FALSE)))</f>
        <v/>
      </c>
      <c r="AQ4" s="186" t="s">
        <v>378</v>
      </c>
      <c r="AR4" s="3" t="s">
        <v>235</v>
      </c>
      <c r="AS4" s="197" t="s">
        <v>13</v>
      </c>
      <c r="AT4" s="212" t="str">
        <f>IF((VLOOKUP($AR3,すくすくランド!$A$3:$J33,4,FALSE))="","",(VLOOKUP($AR3,すくすくランド!$A$3:$J$33,4,FALSE)))</f>
        <v>リトミック</v>
      </c>
      <c r="AU4" s="244" t="str">
        <f>IF((VLOOKUP($AR3,すくすくランド!$A$3:$J$33,5,FALSE))="","",(VLOOKUP($AR3,すくすくランド!$A$3:$J$33,5,FALSE)))</f>
        <v>室内</v>
      </c>
      <c r="AV4" s="244" t="str">
        <f>IF((VLOOKUP($AR3,すくすくランド!$A$3:$J$33,6,FALSE))="","",(VLOOKUP($AR3,すくすくランド!$A$3:$J$33,6,FALSE)))</f>
        <v>園庭</v>
      </c>
      <c r="AW4" s="94" t="str">
        <f>IF((VLOOKUP($AR3,すくすくランド!$A$3:$J$33,8,FALSE))="","",(VLOOKUP($AR3,すくすくランド!$A$3:$J$33,8,FALSE)))</f>
        <v>(13組）</v>
      </c>
      <c r="AX4" s="266" t="str">
        <f>IF((VLOOKUP($AR3,すくすくランド!$A$3:$J$33,7,FALSE))="","",(VLOOKUP($AR3,すくすくランド!$A$3:$J$33,7,FALSE)))</f>
        <v>0歳･1歳</v>
      </c>
      <c r="AY4" s="237" t="str">
        <f>IF((VLOOKUP($AR3,すくすくランド!$A$3:$J$33,9,FALSE))="","",(VLOOKUP($AR3,すくすくランド!$A$3:$J$33,9,FALSE)))</f>
        <v>10:20-12:00</v>
      </c>
      <c r="AZ4" s="13" t="str">
        <f>IF((VLOOKUP($AR3,すくすくランド!$A$3:$J$33,10,FALSE))="","",(VLOOKUP($AR3,すくすくランド!$A$3:$J$33,10,FALSE)))</f>
        <v>予</v>
      </c>
      <c r="BA4" s="186" t="s">
        <v>242</v>
      </c>
      <c r="BB4" s="3" t="s">
        <v>235</v>
      </c>
      <c r="BC4" s="197" t="s">
        <v>13</v>
      </c>
      <c r="BD4" s="212" t="str">
        <f>IF((VLOOKUP($BB3,すくすくランド!$A$3:$J33,4,FALSE))="","",(VLOOKUP($BB3,すくすくランド!$A$3:$J$33,4,FALSE)))</f>
        <v>にこにこデー☆彡（妊婦さんも大歓迎）</v>
      </c>
      <c r="BE4" s="244" t="str">
        <f>IF((VLOOKUP($BB3,すくすくランド!$A$3:$J$33,5,FALSE))="","",(VLOOKUP($BB3,すくすくランド!$A$3:$J$33,5,FALSE)))</f>
        <v>室内</v>
      </c>
      <c r="BF4" s="244" t="str">
        <f>IF((VLOOKUP($BB3,すくすくランド!$A$3:$J$33,6,FALSE))="","",(VLOOKUP($BB3,すくすくランド!$A$3:$J$33,6,FALSE)))</f>
        <v>園庭</v>
      </c>
      <c r="BG4" s="94" t="str">
        <f>IF((VLOOKUP($BB3,すくすくランド!$A$3:$J$33,8,FALSE))="","",(VLOOKUP($BB3,すくすくランド!$A$3:$J$33,8,FALSE)))</f>
        <v/>
      </c>
      <c r="BH4" s="266" t="str">
        <f>IF((VLOOKUP($BB3,すくすくランド!$A$3:$J$33,7,FALSE))="","",(VLOOKUP($BB3,すくすくランド!$A$3:$J$33,7,FALSE)))</f>
        <v/>
      </c>
      <c r="BI4" s="237" t="str">
        <f>IF((VLOOKUP($BB3,すくすくランド!$A$3:$J$33,9,FALSE))="","",(VLOOKUP($BB3,すくすくランド!$A$3:$J$33,9,FALSE)))</f>
        <v>10:00-15:30</v>
      </c>
      <c r="BJ4" s="13" t="str">
        <f>IF((VLOOKUP($BB3,すくすくランド!$A$3:$J$33,10,FALSE))="","",(VLOOKUP($BB3,すくすくランド!$A$3:$J$33,10,FALSE)))</f>
        <v/>
      </c>
      <c r="BK4" s="186" t="s">
        <v>242</v>
      </c>
      <c r="BL4" s="3" t="s">
        <v>235</v>
      </c>
      <c r="BM4" s="197" t="s">
        <v>13</v>
      </c>
      <c r="BN4" s="212" t="str">
        <f>IF((VLOOKUP($BL3,すくすくランド!$A$3:$J33,4,FALSE))="","",(VLOOKUP($BL3,すくすくランド!$A$3:$J$33,4,FALSE)))</f>
        <v>♡ままケア♡～産後ケア～（あそぼっか休み）</v>
      </c>
      <c r="BO4" s="244" t="str">
        <f>IF((VLOOKUP($BL3,すくすくランド!$A$3:$J$33,5,FALSE))="","",(VLOOKUP($BL3,すくすくランド!$A$3:$J$33,5,FALSE)))</f>
        <v/>
      </c>
      <c r="BP4" s="244" t="str">
        <f>IF((VLOOKUP($BL3,すくすくランド!$A$3:$J$33,6,FALSE))="","",(VLOOKUP($BL3,すくすくランド!$A$3:$J$33,6,FALSE)))</f>
        <v>園庭</v>
      </c>
      <c r="BQ4" s="94" t="str">
        <f>IF((VLOOKUP($BL3,すくすくランド!$A$3:$J$33,8,FALSE))="","",(VLOOKUP($BL3,すくすくランド!$A$3:$J$33,8,FALSE)))</f>
        <v>(8組）</v>
      </c>
      <c r="BR4" s="266" t="str">
        <f>IF((VLOOKUP($BL3,すくすくランド!$A$3:$J$33,7,FALSE))="","",(VLOOKUP($BL3,すくすくランド!$A$3:$J$33,7,FALSE)))</f>
        <v>1歳未満児</v>
      </c>
      <c r="BS4" s="237" t="str">
        <f>IF((VLOOKUP($BL3,すくすくランド!$A$3:$J$33,9,FALSE))="","",(VLOOKUP($BL3,すくすくランド!$A$3:$J$33,9,FALSE)))</f>
        <v>10:00-15:00</v>
      </c>
      <c r="BT4" s="13" t="str">
        <f>IF((VLOOKUP($BL3,すくすくランド!$A$3:$J$33,10,FALSE))="","",(VLOOKUP($BL3,すくすくランド!$A$3:$J$33,10,FALSE)))</f>
        <v>予</v>
      </c>
      <c r="BU4" s="186" t="s">
        <v>242</v>
      </c>
      <c r="BV4" s="337" t="s">
        <v>235</v>
      </c>
      <c r="BW4" s="197"/>
      <c r="BX4" s="212" t="str">
        <f>IF((VLOOKUP($BV3,すくすくランド!$A$3:$J33,4,FALSE))="","",(VLOOKUP($BV3,すくすくランド!$A$3:$J$33,4,FALSE)))</f>
        <v/>
      </c>
      <c r="BY4" s="266" t="str">
        <f>IF((VLOOKUP($BV3,すくすくランド!$A$3:$J$33,5,FALSE))="","",(VLOOKUP($BV3,すくすくランド!$A$3:$J$33,5,FALSE)))</f>
        <v/>
      </c>
      <c r="BZ4" s="266" t="str">
        <f>IF((VLOOKUP($BV3,すくすくランド!$A$3:$J$33,6,FALSE))="","",(VLOOKUP($BV3,すくすくランド!$A$3:$J$33,6,FALSE)))</f>
        <v/>
      </c>
      <c r="CA4" s="94" t="str">
        <f>IF((VLOOKUP($BV3,すくすくランド!$A$3:$J$33,8,FALSE))="","",(VLOOKUP($BV3,すくすくランド!$A$3:$J$33,8,FALSE)))</f>
        <v/>
      </c>
      <c r="CB4" s="266" t="str">
        <f>IF((VLOOKUP($BV3,すくすくランド!$A$3:$J$33,7,FALSE))="","",(VLOOKUP($BV3,すくすくランド!$A$3:$J$33,7,FALSE)))</f>
        <v/>
      </c>
      <c r="CC4" s="237" t="str">
        <f>IF((VLOOKUP($BV3,すくすくランド!$A$3:$J$33,9,FALSE))="","",(VLOOKUP($BV3,すくすくランド!$A$3:$J$33,9,FALSE)))</f>
        <v/>
      </c>
      <c r="CD4" s="13" t="str">
        <f>IF((VLOOKUP($BV3,すくすくランド!$A$3:$J$33,10,FALSE))="","",(VLOOKUP($BV3,すくすくランド!$A$3:$J$33,10,FALSE)))</f>
        <v/>
      </c>
      <c r="CE4" s="186"/>
    </row>
    <row r="5" spans="2:95" ht="18" customHeight="1" x14ac:dyDescent="0.15">
      <c r="AH5" s="3"/>
      <c r="AI5" s="197" t="s">
        <v>376</v>
      </c>
      <c r="AJ5" s="11" t="str">
        <f>IF((VLOOKUP($AH3,スマイリィ!$A$3:$J$33,4,FALSE))="","",(VLOOKUP($AH3,スマイリィ!$A$3:$J$33,4,FALSE)))</f>
        <v>室内遊びの日</v>
      </c>
      <c r="AK5" s="200" t="str">
        <f>IF((VLOOKUP($AH3,スマイリィ!$A$3:$J$33,5,FALSE))="","",(VLOOKUP($AH3,スマイリィ!$A$3:$J$33,5,FALSE)))</f>
        <v>室内</v>
      </c>
      <c r="AL5" s="200" t="str">
        <f>IF((VLOOKUP($AH3,スマイリィ!$A$3:$J$33,6,FALSE))="","",(VLOOKUP($AH3,スマイリィ!$A$3:$J$33,6,FALSE)))</f>
        <v>園庭</v>
      </c>
      <c r="AM5" s="17" t="str">
        <f>IF((VLOOKUP($AH3,スマイリィ!$A$3:$J$33,8,FALSE))="","",(VLOOKUP($AH3,スマイリィ!$A$3:$J$33,8,FALSE)))</f>
        <v/>
      </c>
      <c r="AN5" s="13" t="str">
        <f>IF((VLOOKUP($AH3,スマイリィ!$A$3:$J$33,7,FALSE))="","",(VLOOKUP($AH3,スマイリィ!$A$3:$J$33,7,FALSE)))</f>
        <v/>
      </c>
      <c r="AO5" s="45" t="str">
        <f>IF((VLOOKUP($AH3,スマイリィ!$A$3:$J$33,9,FALSE))="","",(VLOOKUP($AH3,スマイリィ!$A$3:$J$33,9,FALSE)))</f>
        <v>10:00－15:00</v>
      </c>
      <c r="AP5" s="13" t="str">
        <f>IF((VLOOKUP($AH3,スマイリィ!$A$3:$J$33,10,FALSE))="","",(VLOOKUP($AH3,スマイリィ!$A$3:$J$33,10,FALSE)))</f>
        <v>予</v>
      </c>
      <c r="AQ5" s="186" t="s">
        <v>379</v>
      </c>
      <c r="AR5" s="3"/>
      <c r="AS5" s="197" t="s">
        <v>13</v>
      </c>
      <c r="AT5" s="212" t="str">
        <f>IF((VLOOKUP($AR3,スマイリィ!$A$3:$J$33,4,FALSE))="","",(VLOOKUP($AR3,スマイリィ!$A$3:$J$33,4,FALSE)))</f>
        <v>室内遊びの日</v>
      </c>
      <c r="AU5" s="244" t="str">
        <f>IF((VLOOKUP($AR3,スマイリィ!$A$3:$J$33,5,FALSE))="","",(VLOOKUP($AR3,スマイリィ!$A$3:$J$33,5,FALSE)))</f>
        <v>室内</v>
      </c>
      <c r="AV5" s="244" t="str">
        <f>IF((VLOOKUP($AR3,スマイリィ!$A$3:$J$33,6,FALSE))="","",(VLOOKUP($AR3,スマイリィ!$A$3:$J$33,6,FALSE)))</f>
        <v>園庭</v>
      </c>
      <c r="AW5" s="94" t="str">
        <f>IF((VLOOKUP($AR3,スマイリィ!$A$3:$J$33,8,FALSE))="","",(VLOOKUP($AR3,スマイリィ!$A$3:$J$33,8,FALSE)))</f>
        <v/>
      </c>
      <c r="AX5" s="266" t="str">
        <f>IF((VLOOKUP($AR3,スマイリィ!$A$3:$J$33,7,FALSE))="","",(VLOOKUP($AR3,スマイリィ!$A$3:$J$33,7,FALSE)))</f>
        <v/>
      </c>
      <c r="AY5" s="237" t="str">
        <f>IF((VLOOKUP($AR3,スマイリィ!$A$3:$J$33,9,FALSE))="","",(VLOOKUP($AR3,スマイリィ!$A$3:$J$33,9,FALSE)))</f>
        <v>10:00－15:00</v>
      </c>
      <c r="AZ5" s="13" t="str">
        <f>IF((VLOOKUP($AR3,スマイリィ!$A$3:$J$33,10,FALSE))="","",(VLOOKUP($AR3,スマイリィ!$A$3:$J$33,10,FALSE)))</f>
        <v>予</v>
      </c>
      <c r="BA5" s="186" t="s">
        <v>243</v>
      </c>
      <c r="BB5" s="3"/>
      <c r="BC5" s="197" t="s">
        <v>13</v>
      </c>
      <c r="BD5" s="212" t="str">
        <f>IF((VLOOKUP($BB3,スマイリィ!$A$3:$J$33,4,FALSE))="","",(VLOOKUP($BB3,スマイリィ!$A$3:$J$33,4,FALSE)))</f>
        <v>ゆかり先生のリトミック教室</v>
      </c>
      <c r="BE5" s="244" t="str">
        <f>IF((VLOOKUP($BB3,スマイリィ!$A$3:$J$33,5,FALSE))="","",(VLOOKUP($BB3,スマイリィ!$A$3:$J$33,5,FALSE)))</f>
        <v>室内</v>
      </c>
      <c r="BF5" s="244" t="str">
        <f>IF((VLOOKUP($BB3,スマイリィ!$A$3:$J$33,6,FALSE))="","",(VLOOKUP($BB3,スマイリィ!$A$3:$J$33,6,FALSE)))</f>
        <v>園庭</v>
      </c>
      <c r="BG5" s="94" t="str">
        <f>IF((VLOOKUP($BB3,スマイリィ!$A$3:$J$33,8,FALSE))="","",(VLOOKUP($BB3,スマイリィ!$A$3:$J$33,8,FALSE)))</f>
        <v>(４組まで)</v>
      </c>
      <c r="BH5" s="266" t="str">
        <f>IF((VLOOKUP($BB3,スマイリィ!$A$3:$J$33,7,FALSE))="","",(VLOOKUP($BB3,スマイリィ!$A$3:$J$33,7,FALSE)))</f>
        <v>１～３歳児</v>
      </c>
      <c r="BI5" s="237" t="str">
        <f>IF((VLOOKUP($BB3,スマイリィ!$A$3:$J$33,9,FALSE))="","",(VLOOKUP($BB3,スマイリィ!$A$3:$J$33,9,FALSE)))</f>
        <v>10:30－11:30</v>
      </c>
      <c r="BJ5" s="13" t="str">
        <f>IF((VLOOKUP($BB3,スマイリィ!$A$3:$J$33,10,FALSE))="","",(VLOOKUP($BB3,スマイリィ!$A$3:$J$33,10,FALSE)))</f>
        <v>予</v>
      </c>
      <c r="BK5" s="186" t="s">
        <v>243</v>
      </c>
      <c r="BL5" s="3"/>
      <c r="BM5" s="197" t="s">
        <v>13</v>
      </c>
      <c r="BN5" s="212" t="str">
        <f>IF((VLOOKUP($BL3,スマイリィ!$A$3:$J$33,4,FALSE))="","",(VLOOKUP($BL3,スマイリィ!$A$3:$J$33,4,FALSE)))</f>
        <v>ゆかり先生のリトミック教室</v>
      </c>
      <c r="BO5" s="244" t="str">
        <f>IF((VLOOKUP($BL3,スマイリィ!$A$3:$J$33,5,FALSE))="","",(VLOOKUP($BL3,スマイリィ!$A$3:$J$33,5,FALSE)))</f>
        <v>室内</v>
      </c>
      <c r="BP5" s="244" t="str">
        <f>IF((VLOOKUP($BL3,スマイリィ!$A$3:$J$33,6,FALSE))="","",(VLOOKUP($BL3,スマイリィ!$A$3:$J$33,6,FALSE)))</f>
        <v>園庭</v>
      </c>
      <c r="BQ5" s="94" t="str">
        <f>IF((VLOOKUP($BL3,スマイリィ!$A$3:$J$33,8,FALSE))="","",(VLOOKUP($BL3,スマイリィ!$A$3:$J$33,8,FALSE)))</f>
        <v>(４組まで)</v>
      </c>
      <c r="BR5" s="266" t="str">
        <f>IF((VLOOKUP($BL3,スマイリィ!$A$3:$J$33,7,FALSE))="","",(VLOOKUP($BL3,スマイリィ!$A$3:$J$33,7,FALSE)))</f>
        <v>5ヶ月～１歳児</v>
      </c>
      <c r="BS5" s="237" t="str">
        <f>IF((VLOOKUP($BL3,スマイリィ!$A$3:$J$33,9,FALSE))="","",(VLOOKUP($BL3,スマイリィ!$A$3:$J$33,9,FALSE)))</f>
        <v>10:30－11:30</v>
      </c>
      <c r="BT5" s="13" t="str">
        <f>IF((VLOOKUP($BL3,スマイリィ!$A$3:$J$33,10,FALSE))="","",(VLOOKUP($BL3,スマイリィ!$A$3:$J$33,10,FALSE)))</f>
        <v>予</v>
      </c>
      <c r="BU5" s="186" t="s">
        <v>243</v>
      </c>
      <c r="BV5" s="337"/>
      <c r="BW5" s="197"/>
      <c r="BX5" s="212" t="str">
        <f>IF((VLOOKUP($BV3,スマイリィ!$A$3:$J$33,4,FALSE))="","",(VLOOKUP($BV3,スマイリィ!$A$3:$J$33,4,FALSE)))</f>
        <v/>
      </c>
      <c r="BY5" s="266" t="str">
        <f>IF((VLOOKUP($BV3,スマイリィ!$A$3:$J$33,5,FALSE))="","",(VLOOKUP($BV3,スマイリィ!$A$3:$J$33,5,FALSE)))</f>
        <v/>
      </c>
      <c r="BZ5" s="266" t="str">
        <f>IF((VLOOKUP($BV3,スマイリィ!$A$3:$J$33,6,FALSE))="","",(VLOOKUP($BV3,スマイリィ!$A$3:$J$33,6,FALSE)))</f>
        <v/>
      </c>
      <c r="CA5" s="94" t="str">
        <f>IF((VLOOKUP($BV3,スマイリィ!$A$3:$J$33,8,FALSE))="","",(VLOOKUP($BV3,スマイリィ!$A$3:$J$33,8,FALSE)))</f>
        <v/>
      </c>
      <c r="CB5" s="266" t="str">
        <f>IF((VLOOKUP($BV3,スマイリィ!$A$3:$J$33,7,FALSE))="","",(VLOOKUP($BV3,スマイリィ!$A$3:$J$33,7,FALSE)))</f>
        <v/>
      </c>
      <c r="CC5" s="237" t="str">
        <f>IF((VLOOKUP($BV3,スマイリィ!$A$3:$J$33,9,FALSE))="","",(VLOOKUP($BV3,スマイリィ!$A$3:$J$33,9,FALSE)))</f>
        <v/>
      </c>
      <c r="CD5" s="13" t="str">
        <f>IF((VLOOKUP($BV3,スマイリィ!$A$3:$J$33,10,FALSE))="","",(VLOOKUP($BV3,スマイリィ!$A$3:$J$33,10,FALSE)))</f>
        <v/>
      </c>
      <c r="CE5" s="186"/>
    </row>
    <row r="6" spans="2:95" ht="18" customHeight="1" x14ac:dyDescent="0.15">
      <c r="AH6" s="3"/>
      <c r="AI6" s="197" t="s">
        <v>376</v>
      </c>
      <c r="AJ6" s="11" t="str">
        <f>IF((VLOOKUP($AH3,すわっこ!$A$3:$J$33,4,FALSE))="","",(VLOOKUP($AH3,すわっこ!$A$3:$J$33,4,FALSE)))</f>
        <v>電話相談</v>
      </c>
      <c r="AK6" s="200" t="str">
        <f>IF((VLOOKUP($AH3,すわっこ!$A$3:$J$33,5,FALSE))="","",(VLOOKUP($AH3,すわっこ!$A$3:$J$33,5,FALSE)))</f>
        <v>室内</v>
      </c>
      <c r="AL6" s="200" t="str">
        <f>IF((VLOOKUP($AH3,すわっこ!$A$3:$J$33,6,FALSE))="","",(VLOOKUP($AH3,すわっこ!$A$3:$JJ$33,6,FALSE)))</f>
        <v>園庭</v>
      </c>
      <c r="AM6" s="17" t="str">
        <f>IF((VLOOKUP($AH3,すわっこ!$A$3:$J$33,8,FALSE))="","",(VLOOKUP($AH3,すわっこ!$A$3:$J$33,8,FALSE)))</f>
        <v/>
      </c>
      <c r="AN6" s="13" t="str">
        <f>IF((VLOOKUP($AH3,すわっこ!$A$3:$J$33,7,FALSE))="","",(VLOOKUP($AH3,すわっこ!$A$3:$J$33,7,FALSE)))</f>
        <v/>
      </c>
      <c r="AO6" s="45" t="str">
        <f>IF((VLOOKUP($AH3,すわっこ!$A$3:$J$33,9,FALSE))="","",(VLOOKUP($AH3,すわっこ!$A$3:$J$33,9,FALSE)))</f>
        <v>10:00-12:00</v>
      </c>
      <c r="AP6" s="13" t="str">
        <f>IF((VLOOKUP($AH3,すわっこ!$A$3:$J$33,10,FALSE))="","",(VLOOKUP($AH3,すわっこ!$A$3:$J$33,10,FALSE)))</f>
        <v/>
      </c>
      <c r="AQ6" s="186" t="s">
        <v>380</v>
      </c>
      <c r="AR6" s="3"/>
      <c r="AS6" s="197" t="s">
        <v>13</v>
      </c>
      <c r="AT6" s="212" t="str">
        <f>IF((VLOOKUP($AR3,すわっこ!$A$3:$J$33,4,FALSE))="","",(VLOOKUP($AR3,すわっこ!$A$3:$J$33,4,FALSE)))</f>
        <v>キッドビクス</v>
      </c>
      <c r="AU6" s="244" t="str">
        <f>IF((VLOOKUP($AR3,すわっこ!$A$3:$J$33,5,FALSE))="","",(VLOOKUP($AR3,すわっこ!$A$3:$J$33,5,FALSE)))</f>
        <v>室内</v>
      </c>
      <c r="AV6" s="244" t="str">
        <f>IF((VLOOKUP($AR3,すわっこ!$A$3:$J$33,6,FALSE))="","",(VLOOKUP($AR3,すわっこ!$A$3:$JJ$33,6,FALSE)))</f>
        <v>園庭</v>
      </c>
      <c r="AW6" s="94" t="str">
        <f>IF((VLOOKUP($AR3,すわっこ!$A$3:$J$33,8,FALSE))="","",(VLOOKUP($AR3,すわっこ!$A$3:$J$33,8,FALSE)))</f>
        <v>川内すわこども園</v>
      </c>
      <c r="AX6" s="266" t="str">
        <f>IF((VLOOKUP($AR3,すわっこ!$A$3:$J$33,7,FALSE))="","",(VLOOKUP($AR3,すわっこ!$A$3:$J$33,7,FALSE)))</f>
        <v/>
      </c>
      <c r="AY6" s="237" t="str">
        <f>IF((VLOOKUP($AR3,すわっこ!$A$3:$J$33,9,FALSE))="","",(VLOOKUP($AR3,すわっこ!$A$3:$J$33,9,FALSE)))</f>
        <v>10:30-12:00</v>
      </c>
      <c r="AZ6" s="13" t="str">
        <f>IF((VLOOKUP($AR3,すわっこ!$A$3:$J$33,10,FALSE))="","",(VLOOKUP($AR3,すわっこ!$A$3:$J$33,10,FALSE)))</f>
        <v>予</v>
      </c>
      <c r="BA6" s="186" t="s">
        <v>244</v>
      </c>
      <c r="BB6" s="3"/>
      <c r="BC6" s="197" t="s">
        <v>13</v>
      </c>
      <c r="BD6" s="212" t="str">
        <f>IF((VLOOKUP($BB3,すわっこ!$A$3:$J$33,4,FALSE))="","",(VLOOKUP($BB3,すわっこ!$A$3:$J$33,4,FALSE)))</f>
        <v>おおきくなったかな</v>
      </c>
      <c r="BE6" s="244" t="str">
        <f>IF((VLOOKUP($BB3,すわっこ!$A$3:$J$33,5,FALSE))="","",(VLOOKUP($BB3,すわっこ!$A$3:$J$33,5,FALSE)))</f>
        <v>室内</v>
      </c>
      <c r="BF6" s="244" t="str">
        <f>IF((VLOOKUP($BB3,すわっこ!$A$3:$J$33,6,FALSE))="","",(VLOOKUP($BB3,すわっこ!$A$3:$JJ$33,6,FALSE)))</f>
        <v>園庭</v>
      </c>
      <c r="BG6" s="94" t="str">
        <f>IF((VLOOKUP($BB3,すわっこ!$A$3:$J$33,8,FALSE))="","",(VLOOKUP($BB3,すわっこ!$A$3:$J$33,8,FALSE)))</f>
        <v/>
      </c>
      <c r="BH6" s="266" t="str">
        <f>IF((VLOOKUP($BB3,すわっこ!$A$3:$J$33,7,FALSE))="","",(VLOOKUP($BB3,すわっこ!$A$3:$J$33,7,FALSE)))</f>
        <v/>
      </c>
      <c r="BI6" s="237" t="str">
        <f>IF((VLOOKUP($BB3,すわっこ!$A$3:$J$33,9,FALSE))="","",(VLOOKUP($BB3,すわっこ!$A$3:$J$33,9,FALSE)))</f>
        <v>10:30-11:30</v>
      </c>
      <c r="BJ6" s="13" t="str">
        <f>IF((VLOOKUP($BB3,すわっこ!$A$3:$J$33,10,FALSE))="","",(VLOOKUP($BB3,すわっこ!$A$3:$J$33,10,FALSE)))</f>
        <v/>
      </c>
      <c r="BK6" s="186" t="s">
        <v>244</v>
      </c>
      <c r="BL6" s="3"/>
      <c r="BM6" s="197" t="s">
        <v>13</v>
      </c>
      <c r="BN6" s="212" t="str">
        <f>IF((VLOOKUP($BL3,すわっこ!$A$3:$J$33,4,FALSE))="","",(VLOOKUP($BL3,すわっこ!$A$3:$J$33,4,FALSE)))</f>
        <v>音楽あそび</v>
      </c>
      <c r="BO6" s="244" t="str">
        <f>IF((VLOOKUP($BL3,すわっこ!$A$3:$J$33,5,FALSE))="","",(VLOOKUP($BL3,すわっこ!$A$3:$J$33,5,FALSE)))</f>
        <v>室内</v>
      </c>
      <c r="BP6" s="244" t="str">
        <f>IF((VLOOKUP($BL3,すわっこ!$A$3:$J$33,6,FALSE))="","",(VLOOKUP($BL3,すわっこ!$A$3:$JJ$33,6,FALSE)))</f>
        <v>園庭</v>
      </c>
      <c r="BQ6" s="94" t="str">
        <f>IF((VLOOKUP($BL3,すわっこ!$A$3:$J$33,8,FALSE))="","",(VLOOKUP($BL3,すわっこ!$A$3:$J$33,8,FALSE)))</f>
        <v/>
      </c>
      <c r="BR6" s="266" t="str">
        <f>IF((VLOOKUP($BL3,すわっこ!$A$3:$J$33,7,FALSE))="","",(VLOOKUP($BL3,すわっこ!$A$3:$J$33,7,FALSE)))</f>
        <v>1歳以上</v>
      </c>
      <c r="BS6" s="237" t="str">
        <f>IF((VLOOKUP($BL3,すわっこ!$A$3:$J$33,9,FALSE))="","",(VLOOKUP($BL3,すわっこ!$A$3:$J$33,9,FALSE)))</f>
        <v>10:30-11:30</v>
      </c>
      <c r="BT6" s="13" t="str">
        <f>IF((VLOOKUP($BL3,すわっこ!$A$3:$J$33,10,FALSE))="","",(VLOOKUP($BL3,すわっこ!$A$3:$J$33,10,FALSE)))</f>
        <v>予</v>
      </c>
      <c r="BU6" s="186" t="s">
        <v>244</v>
      </c>
      <c r="BV6" s="337"/>
      <c r="BW6" s="197"/>
      <c r="BX6" s="212" t="str">
        <f>IF((VLOOKUP($BV3,すわっこ!$A$3:$J$33,4,FALSE))="","",(VLOOKUP($BV3,すわっこ!$A$3:$J$33,4,FALSE)))</f>
        <v/>
      </c>
      <c r="BY6" s="266" t="str">
        <f>IF((VLOOKUP($BV3,すわっこ!$A$3:$J$33,5,FALSE))="","",(VLOOKUP($BV3,すわっこ!$A$3:$J$33,5,FALSE)))</f>
        <v/>
      </c>
      <c r="BZ6" s="266" t="str">
        <f>IF((VLOOKUP($BV3,すわっこ!$A$3:$J$33,6,FALSE))="","",(VLOOKUP($BV3,すわっこ!$A$3:$JJ$33,6,FALSE)))</f>
        <v/>
      </c>
      <c r="CA6" s="94" t="str">
        <f>IF((VLOOKUP($BV3,すわっこ!$A$3:$J$33,8,FALSE))="","",(VLOOKUP($BV3,すわっこ!$A$3:$J$33,8,FALSE)))</f>
        <v/>
      </c>
      <c r="CB6" s="266" t="str">
        <f>IF((VLOOKUP($BV3,すわっこ!$A$3:$J$33,7,FALSE))="","",(VLOOKUP($BV3,すわっこ!$A$3:$J$33,7,FALSE)))</f>
        <v/>
      </c>
      <c r="CC6" s="237" t="str">
        <f>IF((VLOOKUP($BV3,すわっこ!$A$3:$J$33,9,FALSE))="","",(VLOOKUP($BV3,すわっこ!$A$3:$J$33,9,FALSE)))</f>
        <v/>
      </c>
      <c r="CD6" s="13" t="str">
        <f>IF((VLOOKUP($BV3,すわっこ!$A$3:$J$33,10,FALSE))="","",(VLOOKUP($BV3,すわっこ!$A$3:$J$33,10,FALSE)))</f>
        <v/>
      </c>
      <c r="CE6" s="186"/>
    </row>
    <row r="7" spans="2:95" ht="18" customHeight="1" x14ac:dyDescent="0.15">
      <c r="AH7" s="3"/>
      <c r="AI7" s="197" t="s">
        <v>376</v>
      </c>
      <c r="AJ7" s="11" t="str">
        <f>IF((VLOOKUP($AH3,てとて!$A$3:$J$33,4,FALSE))="","",(VLOOKUP($AH3,てとて!$A$3:$J$33,4,FALSE)))</f>
        <v>自由広場</v>
      </c>
      <c r="AK7" s="200" t="str">
        <f>IF((VLOOKUP($AH3,てとて!$A$3:$J$33,5,FALSE))="","",(VLOOKUP($AH3,てとて!$A$3:$J$33,5,FALSE)))</f>
        <v>室内</v>
      </c>
      <c r="AL7" s="200" t="str">
        <f>IF((VLOOKUP($AH3,てとて!$A$3:$J$33,6,FALSE))="","",(VLOOKUP($AH3,てとて!$A$3:$J$33,6,FALSE)))</f>
        <v>園庭</v>
      </c>
      <c r="AM7" s="17" t="str">
        <f>IF((VLOOKUP($AH3,てとて!$A$3:$J$33,8,FALSE))="","",(VLOOKUP($AH3,てとて!$A$3:$J$33,8,FALSE)))</f>
        <v/>
      </c>
      <c r="AN7" s="13" t="str">
        <f>IF((VLOOKUP($AH3,てとて!$A$3:$J$33,7,FALSE))="","",(VLOOKUP($AH3,てとて!$A$3:$J$33,7,FALSE)))</f>
        <v/>
      </c>
      <c r="AO7" s="45" t="str">
        <f>IF((VLOOKUP($AH3,てとて!$A$3:$J$33,9,FALSE))="","",(VLOOKUP($AH3,てとて!$A$3:$J$33,9,FALSE)))</f>
        <v>9:30-14:30</v>
      </c>
      <c r="AP7" s="13" t="str">
        <f>IF((VLOOKUP($AH3,てとて!$A$3:$J$33,10,FALSE))="","",(VLOOKUP($AH3,てとて!$A$3:$J$33,10,FALSE)))</f>
        <v/>
      </c>
      <c r="AQ7" s="186" t="s">
        <v>381</v>
      </c>
      <c r="AR7" s="3"/>
      <c r="AS7" s="197" t="s">
        <v>13</v>
      </c>
      <c r="AT7" s="212" t="str">
        <f>IF((VLOOKUP($AR3,てとて!$A$3:$J$33,4,FALSE))="","",(VLOOKUP($AR3,てとて!$A$3:$J$33,4,FALSE)))</f>
        <v>キッドビクス</v>
      </c>
      <c r="AU7" s="244" t="str">
        <f>IF((VLOOKUP($AR3,てとて!$A$3:$J$33,5,FALSE))="","",(VLOOKUP($AR3,てとて!$A$3:$J$33,5,FALSE)))</f>
        <v>室内</v>
      </c>
      <c r="AV7" s="244" t="str">
        <f>IF((VLOOKUP($AR3,てとて!$A$3:$J$33,6,FALSE))="","",(VLOOKUP($AR3,てとて!$A$3:$J$33,6,FALSE)))</f>
        <v>園庭</v>
      </c>
      <c r="AW7" s="94" t="str">
        <f>IF((VLOOKUP($AR3,てとて!$A$3:$J$33,8,FALSE))="","",(VLOOKUP($AR3,てとて!$A$3:$J$33,8,FALSE)))</f>
        <v/>
      </c>
      <c r="AX7" s="266" t="str">
        <f>IF((VLOOKUP($AR3,てとて!$A$3:$J$33,7,FALSE))="","",(VLOOKUP($AR3,てとて!$A$3:$J$33,7,FALSE)))</f>
        <v/>
      </c>
      <c r="AY7" s="237" t="str">
        <f>IF((VLOOKUP($AR3,てとて!$A$3:$J$33,9,FALSE))="","",(VLOOKUP($AR3,てとて!$A$3:$J$33,9,FALSE)))</f>
        <v>10:30-11:30</v>
      </c>
      <c r="AZ7" s="13" t="str">
        <f>IF((VLOOKUP($AR3,てとて!$A$3:$J$33,10,FALSE))="","",(VLOOKUP($AR3,てとて!$A$3:$J$33,10,FALSE)))</f>
        <v>予</v>
      </c>
      <c r="BA7" s="186" t="s">
        <v>165</v>
      </c>
      <c r="BB7" s="3"/>
      <c r="BC7" s="197" t="s">
        <v>13</v>
      </c>
      <c r="BD7" s="212" t="str">
        <f>IF((VLOOKUP($BB3,てとて!$A$3:$J$33,4,FALSE))="","",(VLOOKUP($BB3,てとて!$A$3:$J$33,4,FALSE)))</f>
        <v>自由広場</v>
      </c>
      <c r="BE7" s="244" t="str">
        <f>IF((VLOOKUP($BB3,てとて!$A$3:$J$33,5,FALSE))="","",(VLOOKUP($BB3,てとて!$A$3:$J$33,5,FALSE)))</f>
        <v>室内</v>
      </c>
      <c r="BF7" s="244" t="str">
        <f>IF((VLOOKUP($BB3,てとて!$A$3:$J$33,6,FALSE))="","",(VLOOKUP($BB3,てとて!$A$3:$J$33,6,FALSE)))</f>
        <v>園庭</v>
      </c>
      <c r="BG7" s="94" t="str">
        <f>IF((VLOOKUP($BB3,てとて!$A$3:$J$33,8,FALSE))="","",(VLOOKUP($BB3,てとて!$A$3:$J$33,8,FALSE)))</f>
        <v/>
      </c>
      <c r="BH7" s="266" t="str">
        <f>IF((VLOOKUP($BB3,てとて!$A$3:$J$33,7,FALSE))="","",(VLOOKUP($BB3,てとて!$A$3:$J$33,7,FALSE)))</f>
        <v>１歳以上児</v>
      </c>
      <c r="BI7" s="237" t="str">
        <f>IF((VLOOKUP($BB3,てとて!$A$3:$J$33,9,FALSE))="","",(VLOOKUP($BB3,てとて!$A$3:$J$33,9,FALSE)))</f>
        <v>9:30-14:30</v>
      </c>
      <c r="BJ7" s="13" t="str">
        <f>IF((VLOOKUP($BB3,てとて!$A$3:$J$33,10,FALSE))="","",(VLOOKUP($BB3,てとて!$A$3:$J$33,10,FALSE)))</f>
        <v/>
      </c>
      <c r="BK7" s="186" t="s">
        <v>165</v>
      </c>
      <c r="BL7" s="3"/>
      <c r="BM7" s="197" t="s">
        <v>13</v>
      </c>
      <c r="BN7" s="212" t="str">
        <f>IF((VLOOKUP($BL3,てとて!$A$3:$J$33,4,FALSE))="","",(VLOOKUP($BL3,てとて!$A$3:$J$33,4,FALSE)))</f>
        <v>自由広場</v>
      </c>
      <c r="BO7" s="244" t="str">
        <f>IF((VLOOKUP($BL3,てとて!$A$3:$J$33,5,FALSE))="","",(VLOOKUP($BL3,てとて!$A$3:$J$33,5,FALSE)))</f>
        <v>室内</v>
      </c>
      <c r="BP7" s="244" t="str">
        <f>IF((VLOOKUP($BL3,てとて!$A$3:$J$33,6,FALSE))="","",(VLOOKUP($BL3,てとて!$A$3:$J$33,6,FALSE)))</f>
        <v>園庭</v>
      </c>
      <c r="BQ7" s="94" t="str">
        <f>IF((VLOOKUP($BL3,てとて!$A$3:$J$33,8,FALSE))="","",(VLOOKUP($BL3,てとて!$A$3:$J$33,8,FALSE)))</f>
        <v/>
      </c>
      <c r="BR7" s="266" t="str">
        <f>IF((VLOOKUP($BL3,てとて!$A$3:$J$33,7,FALSE))="","",(VLOOKUP($BL3,てとて!$A$3:$J$33,7,FALSE)))</f>
        <v>１歳以上児</v>
      </c>
      <c r="BS7" s="237" t="str">
        <f>IF((VLOOKUP($BL3,てとて!$A$3:$J$33,9,FALSE))="","",(VLOOKUP($BL3,てとて!$A$3:$J$33,9,FALSE)))</f>
        <v>9:30-14:30</v>
      </c>
      <c r="BT7" s="13" t="str">
        <f>IF((VLOOKUP($BL3,てとて!$A$3:$J$33,10,FALSE))="","",(VLOOKUP($BL3,てとて!$A$3:$J$33,10,FALSE)))</f>
        <v/>
      </c>
      <c r="BU7" s="186" t="s">
        <v>165</v>
      </c>
      <c r="BV7" s="337"/>
      <c r="BW7" s="197"/>
      <c r="BX7" s="212" t="str">
        <f>IF((VLOOKUP($BV3,てとて!$A$3:$J$33,4,FALSE))="","",(VLOOKUP($BV3,てとて!$A$3:$J$33,4,FALSE)))</f>
        <v/>
      </c>
      <c r="BY7" s="266" t="str">
        <f>IF((VLOOKUP($BV3,てとて!$A$3:$J$33,5,FALSE))="","",(VLOOKUP($BV3,てとて!$A$3:$J$33,5,FALSE)))</f>
        <v/>
      </c>
      <c r="BZ7" s="266" t="str">
        <f>IF((VLOOKUP($BV3,てとて!$A$3:$J$33,6,FALSE))="","",(VLOOKUP($BV3,てとて!$A$3:$J$33,6,FALSE)))</f>
        <v/>
      </c>
      <c r="CA7" s="94" t="str">
        <f>IF((VLOOKUP($BV3,てとて!$A$3:$J$33,8,FALSE))="","",(VLOOKUP($BV3,てとて!$A$3:$J$33,8,FALSE)))</f>
        <v/>
      </c>
      <c r="CB7" s="266" t="str">
        <f>IF((VLOOKUP($BV3,てとて!$A$3:$J$33,7,FALSE))="","",(VLOOKUP($BV3,てとて!$A$3:$J$33,7,FALSE)))</f>
        <v/>
      </c>
      <c r="CC7" s="237" t="str">
        <f>IF((VLOOKUP($BV3,てとて!$A$3:$J$33,9,FALSE))="","",(VLOOKUP($BV3,てとて!$A$3:$J$33,9,FALSE)))</f>
        <v/>
      </c>
      <c r="CD7" s="13" t="str">
        <f>IF((VLOOKUP($BV3,てとて!$A$3:$J$33,10,FALSE))="","",(VLOOKUP($BV3,てとて!$A$3:$J$33,10,FALSE)))</f>
        <v/>
      </c>
      <c r="CE7" s="186"/>
    </row>
    <row r="8" spans="2:95" ht="18" customHeight="1" x14ac:dyDescent="0.15">
      <c r="AH8" s="3"/>
      <c r="AI8" s="197" t="s">
        <v>376</v>
      </c>
      <c r="AJ8" s="11" t="str">
        <f>IF((VLOOKUP($AH3,ぱぴぃら!$A$3:$J$33,4,FALSE))="","",(VLOOKUP($AH3,ぱぴぃら!$A$3:$J$33,4,FALSE)))</f>
        <v>産後ケア</v>
      </c>
      <c r="AK8" s="200" t="str">
        <f>IF((VLOOKUP($AH3,ぱぴぃら!$A$3:$J$33,5,FALSE))="","",(VLOOKUP($AH3,ぱぴぃら!$A$3:$J$33,5,FALSE)))</f>
        <v>室内</v>
      </c>
      <c r="AL8" s="200" t="str">
        <f>IF((VLOOKUP($AH3,ぱぴぃら!$A$3:$J$33,6,FALSE))="","",(VLOOKUP($AH3,ぱぴぃら!$A$3:$J$33,6,FALSE)))</f>
        <v>園庭</v>
      </c>
      <c r="AM8" s="17" t="str">
        <f>IF((VLOOKUP($AH3,ぱぴぃら!$A$3:$J$33,8,FALSE))="","",(VLOOKUP($AH3,ぱぴぃら!$A$3:$J$33,8,FALSE)))</f>
        <v>(4組）</v>
      </c>
      <c r="AN8" s="13" t="str">
        <f>IF((VLOOKUP($AH3,ぱぴぃら!$A$3:$J$33,7,FALSE))="","",(VLOOKUP($AH3,ぱぴぃら!$A$3:$J$33,7,FALSE)))</f>
        <v>0歳児</v>
      </c>
      <c r="AO8" s="45" t="str">
        <f>IF((VLOOKUP($AH3,ぱぴぃら!$A$3:$J$33,9,FALSE))="","",(VLOOKUP($AH3,ぱぴぃら!$A$3:$J$33,9,FALSE)))</f>
        <v>10:00-12:00</v>
      </c>
      <c r="AP8" s="13" t="str">
        <f>IF((VLOOKUP($AH3,ぱぴぃら!$A$3:$J$33,10,FALSE))="","",(VLOOKUP($AH3,ぱぴぃら!$A$3:$J$33,10,FALSE)))</f>
        <v>予</v>
      </c>
      <c r="AQ8" s="186" t="s">
        <v>382</v>
      </c>
      <c r="AR8" s="3"/>
      <c r="AS8" s="197" t="s">
        <v>13</v>
      </c>
      <c r="AT8" s="212" t="str">
        <f>IF((VLOOKUP($AR3,ぱぴぃら!$A$3:$J$33,4,FALSE))="","",(VLOOKUP($AR3,ぱぴぃら!$A$3:$J$33,4,FALSE)))</f>
        <v>子育てママのためのカウンセリング</v>
      </c>
      <c r="AU8" s="244" t="str">
        <f>IF((VLOOKUP($AR3,ぱぴぃら!$A$3:$J$33,5,FALSE))="","",(VLOOKUP($AR3,ぱぴぃら!$A$3:$J$33,5,FALSE)))</f>
        <v>室内</v>
      </c>
      <c r="AV8" s="244" t="str">
        <f>IF((VLOOKUP($AR3,ぱぴぃら!$A$3:$J$33,6,FALSE))="","",(VLOOKUP($AR3,ぱぴぃら!$A$3:$J$33,6,FALSE)))</f>
        <v>園庭</v>
      </c>
      <c r="AW8" s="94" t="str">
        <f>IF((VLOOKUP($AR3,ぱぴぃら!$A$3:$J$33,8,FALSE))="","",(VLOOKUP($AR3,ぱぴぃら!$A$3:$J$33,8,FALSE)))</f>
        <v/>
      </c>
      <c r="AX8" s="266" t="str">
        <f>IF((VLOOKUP($AR3,ぱぴぃら!$A$3:$J$33,7,FALSE))="","",(VLOOKUP($AR3,ぱぴぃら!$A$3:$J$33,7,FALSE)))</f>
        <v/>
      </c>
      <c r="AY8" s="237" t="str">
        <f>IF((VLOOKUP($AR3,ぱぴぃら!$A$3:$J$33,9,FALSE))="","",(VLOOKUP($AR3,ぱぴぃら!$A$3:$J$33,9,FALSE)))</f>
        <v>13:00-15:00</v>
      </c>
      <c r="AZ8" s="13" t="str">
        <f>IF((VLOOKUP($AR3,ぱぴぃら!$A$3:$J$33,10,FALSE))="","",(VLOOKUP($AR3,ぱぴぃら!$A$3:$J$33,10,FALSE)))</f>
        <v>予</v>
      </c>
      <c r="BA8" s="186" t="s">
        <v>245</v>
      </c>
      <c r="BB8" s="3"/>
      <c r="BC8" s="197" t="s">
        <v>13</v>
      </c>
      <c r="BD8" s="212" t="str">
        <f>IF((VLOOKUP($BB3,ぱぴぃら!$A$3:$J$33,4,FALSE))="","",(VLOOKUP($BB3,ぱぴぃら!$A$3:$J$33,4,FALSE)))</f>
        <v>ぱぴぃらLunch</v>
      </c>
      <c r="BE8" s="244" t="str">
        <f>IF((VLOOKUP($BB3,ぱぴぃら!$A$3:$J$33,5,FALSE))="","",(VLOOKUP($BB3,ぱぴぃら!$A$3:$J$33,5,FALSE)))</f>
        <v>室内</v>
      </c>
      <c r="BF8" s="244" t="str">
        <f>IF((VLOOKUP($BB3,ぱぴぃら!$A$3:$J$33,6,FALSE))="","",(VLOOKUP($BB3,ぱぴぃら!$A$3:$J$33,6,FALSE)))</f>
        <v>園庭</v>
      </c>
      <c r="BG8" s="94" t="str">
        <f>IF((VLOOKUP($BB3,ぱぴぃら!$A$3:$J$33,8,FALSE))="","",(VLOOKUP($BB3,ぱぴぃら!$A$3:$J$33,8,FALSE)))</f>
        <v/>
      </c>
      <c r="BH8" s="266" t="str">
        <f>IF((VLOOKUP($BB3,ぱぴぃら!$A$3:$J$33,7,FALSE))="","",(VLOOKUP($BB3,ぱぴぃら!$A$3:$J$33,7,FALSE)))</f>
        <v/>
      </c>
      <c r="BI8" s="237" t="str">
        <f>IF((VLOOKUP($BB3,ぱぴぃら!$A$3:$J$33,9,FALSE))="","",(VLOOKUP($BB3,ぱぴぃら!$A$3:$J$33,9,FALSE)))</f>
        <v>9:00-15:00</v>
      </c>
      <c r="BJ8" s="13" t="str">
        <f>IF((VLOOKUP($BB3,ぱぴぃら!$A$3:$J$33,10,FALSE))="","",(VLOOKUP($BB3,ぱぴぃら!$A$3:$J$33,10,FALSE)))</f>
        <v>予</v>
      </c>
      <c r="BK8" s="186" t="s">
        <v>245</v>
      </c>
      <c r="BL8" s="3"/>
      <c r="BM8" s="197" t="s">
        <v>13</v>
      </c>
      <c r="BN8" s="212" t="str">
        <f>IF((VLOOKUP($BL3,ぱぴぃら!$A$3:$J$33,4,FALSE))="","",(VLOOKUP($BL3,ぱぴぃら!$A$3:$J$33,4,FALSE)))</f>
        <v>季節を楽しむクッキング/電話相談</v>
      </c>
      <c r="BO8" s="244" t="str">
        <f>IF((VLOOKUP($BL3,ぱぴぃら!$A$3:$J$33,5,FALSE))="","",(VLOOKUP($BL3,ぱぴぃら!$A$3:$J$33,5,FALSE)))</f>
        <v>室内</v>
      </c>
      <c r="BP8" s="244" t="str">
        <f>IF((VLOOKUP($BL3,ぱぴぃら!$A$3:$J$33,6,FALSE))="","",(VLOOKUP($BL3,ぱぴぃら!$A$3:$J$33,6,FALSE)))</f>
        <v>園庭</v>
      </c>
      <c r="BQ8" s="94" t="str">
        <f>IF((VLOOKUP($BL3,ぱぴぃら!$A$3:$J$33,8,FALSE))="","",(VLOOKUP($BL3,ぱぴぃら!$A$3:$J$33,8,FALSE)))</f>
        <v/>
      </c>
      <c r="BR8" s="266" t="str">
        <f>IF((VLOOKUP($BL3,ぱぴぃら!$A$3:$J$33,7,FALSE))="","",(VLOOKUP($BL3,ぱぴぃら!$A$3:$J$33,7,FALSE)))</f>
        <v/>
      </c>
      <c r="BS8" s="237" t="str">
        <f>IF((VLOOKUP($BL3,ぱぴぃら!$A$3:$J$33,9,FALSE))="","",(VLOOKUP($BL3,ぱぴぃら!$A$3:$J$33,9,FALSE)))</f>
        <v>9:50-11:00</v>
      </c>
      <c r="BT8" s="13" t="str">
        <f>IF((VLOOKUP($BL3,ぱぴぃら!$A$3:$J$33,10,FALSE))="","",(VLOOKUP($BL3,ぱぴぃら!$A$3:$J$33,10,FALSE)))</f>
        <v>予</v>
      </c>
      <c r="BU8" s="186" t="s">
        <v>245</v>
      </c>
      <c r="BV8" s="337"/>
      <c r="BW8" s="197"/>
      <c r="BX8" s="212" t="str">
        <f>IF((VLOOKUP($BV3,ぱぴぃら!$A$3:$J$33,4,FALSE))="","",(VLOOKUP($BV3,ぱぴぃら!$A$3:$J$33,4,FALSE)))</f>
        <v/>
      </c>
      <c r="BY8" s="266" t="str">
        <f>IF((VLOOKUP($BV3,ぱぴぃら!$A$3:$J$33,5,FALSE))="","",(VLOOKUP($BV3,ぱぴぃら!$A$3:$J$33,5,FALSE)))</f>
        <v/>
      </c>
      <c r="BZ8" s="266" t="str">
        <f>IF((VLOOKUP($BV3,ぱぴぃら!$A$3:$J$33,6,FALSE))="","",(VLOOKUP($BV3,ぱぴぃら!$A$3:$J$33,6,FALSE)))</f>
        <v/>
      </c>
      <c r="CA8" s="94" t="str">
        <f>IF((VLOOKUP($BV3,ぱぴぃら!$A$3:$J$33,8,FALSE))="","",(VLOOKUP($BV3,ぱぴぃら!$A$3:$J$33,8,FALSE)))</f>
        <v/>
      </c>
      <c r="CB8" s="266" t="str">
        <f>IF((VLOOKUP($BV3,ぱぴぃら!$A$3:$J$33,7,FALSE))="","",(VLOOKUP($BV3,ぱぴぃら!$A$3:$J$33,7,FALSE)))</f>
        <v/>
      </c>
      <c r="CC8" s="237" t="str">
        <f>IF((VLOOKUP($BV3,ぱぴぃら!$A$3:$J$33,9,FALSE))="","",(VLOOKUP($BV3,ぱぴぃら!$A$3:$J$33,9,FALSE)))</f>
        <v/>
      </c>
      <c r="CD8" s="13" t="str">
        <f>IF((VLOOKUP($BV3,ぱぴぃら!$A$3:$J$33,10,FALSE))="","",(VLOOKUP($BV3,ぱぴぃら!$A$3:$J$33,10,FALSE)))</f>
        <v/>
      </c>
      <c r="CE8" s="186"/>
    </row>
    <row r="9" spans="2:95" ht="18" customHeight="1" x14ac:dyDescent="0.15">
      <c r="AH9" s="3"/>
      <c r="AI9" s="197" t="s">
        <v>376</v>
      </c>
      <c r="AJ9" s="11" t="str">
        <f>IF((VLOOKUP($AH3,ほっとランド!$A$3:$J$33,4,FALSE))="","",(VLOOKUP($AH3,ほっとランド!$A$3:$J$33,4,FALSE)))</f>
        <v>わくわくミッキー（40代サークル）</v>
      </c>
      <c r="AK9" s="200" t="str">
        <f>IF((VLOOKUP($AH3,ほっとランド!$A$3:$J$33,5,FALSE))="","",(VLOOKUP($AH3,ほっとランド!$A$3:$J$33,5,FALSE)))</f>
        <v>室内</v>
      </c>
      <c r="AL9" s="200" t="str">
        <f>IF((VLOOKUP($AH3,ほっとランド!$A$3:$J$33,6,FALSE))="","",(VLOOKUP($AH3,ほっとランド!$A$3:$J$33,6,FALSE)))</f>
        <v>園庭</v>
      </c>
      <c r="AM9" s="17" t="str">
        <f>IF((VLOOKUP($AH3,ほっとランド!$A$3:$J$33,8,FALSE))="","",(VLOOKUP($AH3,ほっとランド!$A$3:$J$33,8,FALSE)))</f>
        <v/>
      </c>
      <c r="AN9" s="13" t="str">
        <f>IF((VLOOKUP($AH3,ほっとランド!$A$3:$J$33,7,FALSE))="","",(VLOOKUP($AH3,ほっとランド!$A$3:$J$33,7,FALSE)))</f>
        <v/>
      </c>
      <c r="AO9" s="45" t="str">
        <f>IF((VLOOKUP($AH3,ほっとランド!$A$3:$J$33,9,FALSE))="","",(VLOOKUP($AH3,ほっとランド!$A$3:$J$33,9,FALSE)))</f>
        <v>10:00-12:00</v>
      </c>
      <c r="AP9" s="13" t="str">
        <f>IF((VLOOKUP($AH3,ほっとランド!$A$3:$J$33,10,FALSE))="","",(VLOOKUP($AH3,ほっとランド!$A$3:$J$33,10,FALSE)))</f>
        <v/>
      </c>
      <c r="AQ9" s="186" t="s">
        <v>383</v>
      </c>
      <c r="AR9" s="3"/>
      <c r="AS9" s="197" t="s">
        <v>13</v>
      </c>
      <c r="AT9" s="212" t="str">
        <f>IF((VLOOKUP($AR3,ほっとランド!$A$3:$J$33,4,FALSE))="","",(VLOOKUP($AR3,ほっとランド!$A$3:$J$33,4,FALSE)))</f>
        <v>園庭開放</v>
      </c>
      <c r="AU9" s="244" t="str">
        <f>IF((VLOOKUP($AR3,ほっとランド!$A$3:$J$33,5,FALSE))="","",(VLOOKUP($AR3,ほっとランド!$A$3:$J$33,5,FALSE)))</f>
        <v/>
      </c>
      <c r="AV9" s="244" t="str">
        <f>IF((VLOOKUP($AR3,ほっとランド!$A$3:$J$33,6,FALSE))="","",(VLOOKUP($AR3,ほっとランド!$A$3:$J$33,6,FALSE)))</f>
        <v>園庭</v>
      </c>
      <c r="AW9" s="94" t="str">
        <f>IF((VLOOKUP($AR3,ほっとランド!$A$3:$J$33,8,FALSE))="","",(VLOOKUP($AR3,ほっとランド!$A$3:$J$33,8,FALSE)))</f>
        <v/>
      </c>
      <c r="AX9" s="266" t="str">
        <f>IF((VLOOKUP($AR3,ほっとランド!$A$3:$J$33,7,FALSE))="","",(VLOOKUP($AR3,ほっとランド!$A$3:$J$33,7,FALSE)))</f>
        <v/>
      </c>
      <c r="AY9" s="237" t="str">
        <f>IF((VLOOKUP($AR3,ほっとランド!$A$3:$J$33,9,FALSE))="","",(VLOOKUP($AR3,ほっとランド!$A$3:$J$33,9,FALSE)))</f>
        <v>9:30-15:00</v>
      </c>
      <c r="AZ9" s="13" t="str">
        <f>IF((VLOOKUP($AR3,ほっとランド!$A$3:$J$33,10,FALSE))="","",(VLOOKUP($AR3,ほっとランド!$A$3:$J$33,10,FALSE)))</f>
        <v/>
      </c>
      <c r="BA9" s="186" t="s">
        <v>246</v>
      </c>
      <c r="BB9" s="3"/>
      <c r="BC9" s="197" t="s">
        <v>13</v>
      </c>
      <c r="BD9" s="212" t="str">
        <f>IF((VLOOKUP($BB3,ほっとランド!$A$3:$J$33,4,FALSE))="","",(VLOOKUP($BB3,ほっとランド!$A$3:$J$33,4,FALSE)))</f>
        <v>ぽっぽちゃん</v>
      </c>
      <c r="BE9" s="244" t="str">
        <f>IF((VLOOKUP($BB3,ほっとランド!$A$3:$J$33,5,FALSE))="","",(VLOOKUP($BB3,ほっとランド!$A$3:$J$33,5,FALSE)))</f>
        <v>室内</v>
      </c>
      <c r="BF9" s="244" t="str">
        <f>IF((VLOOKUP($BB3,ほっとランド!$A$3:$J$33,6,FALSE))="","",(VLOOKUP($BB3,ほっとランド!$A$3:$J$33,6,FALSE)))</f>
        <v>園庭</v>
      </c>
      <c r="BG9" s="94" t="str">
        <f>IF((VLOOKUP($BB3,ほっとランド!$A$3:$J$33,8,FALSE))="","",(VLOOKUP($BB3,ほっとランド!$A$3:$J$33,8,FALSE)))</f>
        <v/>
      </c>
      <c r="BH9" s="266" t="str">
        <f>IF((VLOOKUP($BB3,ほっとランド!$A$3:$J$33,7,FALSE))="","",(VLOOKUP($BB3,ほっとランド!$A$3:$J$33,7,FALSE)))</f>
        <v>1歳児</v>
      </c>
      <c r="BI9" s="237" t="str">
        <f>IF((VLOOKUP($BB3,ほっとランド!$A$3:$J$33,9,FALSE))="","",(VLOOKUP($BB3,ほっとランド!$A$3:$J$33,9,FALSE)))</f>
        <v>10:00-12:00</v>
      </c>
      <c r="BJ9" s="13" t="str">
        <f>IF((VLOOKUP($BB3,ほっとランド!$A$3:$J$33,10,FALSE))="","",(VLOOKUP($BB3,ほっとランド!$A$3:$J$33,10,FALSE)))</f>
        <v/>
      </c>
      <c r="BK9" s="186" t="s">
        <v>246</v>
      </c>
      <c r="BL9" s="3"/>
      <c r="BM9" s="197" t="s">
        <v>13</v>
      </c>
      <c r="BN9" s="212" t="str">
        <f>IF((VLOOKUP($BL3,ほっとランド!$A$3:$J$33,4,FALSE))="","",(VLOOKUP($BL3,ほっとランド!$A$3:$J$33,4,FALSE)))</f>
        <v>フリーサークル</v>
      </c>
      <c r="BO9" s="244" t="str">
        <f>IF((VLOOKUP($BL3,ほっとランド!$A$3:$J$33,5,FALSE))="","",(VLOOKUP($BL3,ほっとランド!$A$3:$J$33,5,FALSE)))</f>
        <v>室内</v>
      </c>
      <c r="BP9" s="244" t="str">
        <f>IF((VLOOKUP($BL3,ほっとランド!$A$3:$J$33,6,FALSE))="","",(VLOOKUP($BL3,ほっとランド!$A$3:$J$33,6,FALSE)))</f>
        <v>園庭</v>
      </c>
      <c r="BQ9" s="94" t="str">
        <f>IF((VLOOKUP($BL3,ほっとランド!$A$3:$J$33,8,FALSE))="","",(VLOOKUP($BL3,ほっとランド!$A$3:$J$33,8,FALSE)))</f>
        <v/>
      </c>
      <c r="BR9" s="266" t="str">
        <f>IF((VLOOKUP($BL3,ほっとランド!$A$3:$J$33,7,FALSE))="","",(VLOOKUP($BL3,ほっとランド!$A$3:$J$33,7,FALSE)))</f>
        <v/>
      </c>
      <c r="BS9" s="237" t="str">
        <f>IF((VLOOKUP($BL3,ほっとランド!$A$3:$J$33,9,FALSE))="","",(VLOOKUP($BL3,ほっとランド!$A$3:$J$33,9,FALSE)))</f>
        <v>10:00-12:00</v>
      </c>
      <c r="BT9" s="13" t="str">
        <f>IF((VLOOKUP($BL3,ほっとランド!$A$3:$J$33,10,FALSE))="","",(VLOOKUP($BL3,ほっとランド!$A$3:$J$33,10,FALSE)))</f>
        <v/>
      </c>
      <c r="BU9" s="186" t="s">
        <v>246</v>
      </c>
      <c r="BV9" s="337"/>
      <c r="BW9" s="197"/>
      <c r="BX9" s="212" t="str">
        <f>IF((VLOOKUP($BV3,ほっとランド!$A$3:$J$33,4,FALSE))="","",(VLOOKUP($BV3,ほっとランド!$A$3:$J$33,4,FALSE)))</f>
        <v/>
      </c>
      <c r="BY9" s="266" t="str">
        <f>IF((VLOOKUP($BV3,ほっとランド!$A$3:$J$33,5,FALSE))="","",(VLOOKUP($BV3,ほっとランド!$A$3:$J$33,5,FALSE)))</f>
        <v/>
      </c>
      <c r="BZ9" s="266" t="str">
        <f>IF((VLOOKUP($BV3,ほっとランド!$A$3:$J$33,6,FALSE))="","",(VLOOKUP($BV3,ほっとランド!$A$3:$J$33,6,FALSE)))</f>
        <v/>
      </c>
      <c r="CA9" s="94" t="str">
        <f>IF((VLOOKUP($BV3,ほっとランド!$A$3:$J$33,8,FALSE))="","",(VLOOKUP($BV3,ほっとランド!$A$3:$J$33,8,FALSE)))</f>
        <v/>
      </c>
      <c r="CB9" s="266" t="str">
        <f>IF((VLOOKUP($BV3,ほっとランド!$A$3:$J$33,7,FALSE))="","",(VLOOKUP($BV3,ほっとランド!$A$3:$J$33,7,FALSE)))</f>
        <v/>
      </c>
      <c r="CC9" s="237" t="str">
        <f>IF((VLOOKUP($BV3,ほっとランド!$A$3:$J$33,9,FALSE))="","",(VLOOKUP($BV3,ほっとランド!$A$3:$J$33,9,FALSE)))</f>
        <v/>
      </c>
      <c r="CD9" s="13" t="str">
        <f>IF((VLOOKUP($BV3,ほっとランド!$A$3:$J$33,10,FALSE))="","",(VLOOKUP($BV3,ほっとランド!$A$3:$J$33,10,FALSE)))</f>
        <v/>
      </c>
      <c r="CE9" s="186"/>
    </row>
    <row r="10" spans="2:95" ht="18" customHeight="1" x14ac:dyDescent="0.15">
      <c r="AH10" s="3"/>
      <c r="AI10" s="197" t="s">
        <v>376</v>
      </c>
      <c r="AJ10" s="11" t="str">
        <f>IF((VLOOKUP($AH3,ぽけっと!$A$3:$J$33,4,FALSE))="","",(VLOOKUP($AH3,ぽけっと!$A$3:$J$33,4,FALSE)))</f>
        <v>室内開放</v>
      </c>
      <c r="AK10" s="200" t="str">
        <f>IF((VLOOKUP($AH3,ぽけっと!$A$3:$J$33,5,FALSE))="","",(VLOOKUP($AH3,ぽけっと!$A$3:$J$33,5,FALSE)))</f>
        <v>室内</v>
      </c>
      <c r="AL10" s="200" t="str">
        <f>IF((VLOOKUP($AH3,ぽけっと!$A$3:$J$33,6,FALSE))="","",(VLOOKUP($AH3,ぽけっと!$A$3:$J$33,6,FALSE)))</f>
        <v/>
      </c>
      <c r="AM10" s="17" t="str">
        <f>IF((VLOOKUP($AH3,ぽけっと!$A$3:$J$33,8,FALSE))="","",(VLOOKUP($AH3,ぽけっと!$A$3:$J$33,8,FALSE)))</f>
        <v/>
      </c>
      <c r="AN10" s="13" t="str">
        <f>IF((VLOOKUP($AH3,ぽけっと!$A$3:$J$33,7,FALSE))="","",(VLOOKUP($AH3,ぽけっと!$A$3:$J$33,7,FALSE)))</f>
        <v/>
      </c>
      <c r="AO10" s="45" t="str">
        <f>IF((VLOOKUP($AH3,ぽけっと!$A$3:$J$33,9,FALSE))="","",(VLOOKUP($AH3,ぽけっと!$A$3:$J$33,9,FALSE)))</f>
        <v>9:00－14:00</v>
      </c>
      <c r="AP10" s="13" t="str">
        <f>IF((VLOOKUP($AH3,ぽけっと!$A$3:$J$33,10,FALSE))="","",(VLOOKUP($AH3,ぽけっと!$A$3:$J$33,10,FALSE)))</f>
        <v/>
      </c>
      <c r="AQ10" s="186" t="s">
        <v>384</v>
      </c>
      <c r="AR10" s="3"/>
      <c r="AS10" s="197" t="s">
        <v>13</v>
      </c>
      <c r="AT10" s="212" t="str">
        <f>IF((VLOOKUP($AR3,ぽけっと!$A$3:$J$33,4,FALSE))="","",(VLOOKUP($AR3,ぽけっと!$A$3:$J$33,4,FALSE)))</f>
        <v>AM室内開放/PM電話相談</v>
      </c>
      <c r="AU10" s="244" t="str">
        <f>IF((VLOOKUP($AR3,ぽけっと!$A$3:$J$33,5,FALSE))="","",(VLOOKUP($AR3,ぽけっと!$A$3:$J$33,5,FALSE)))</f>
        <v>室内</v>
      </c>
      <c r="AV10" s="244" t="str">
        <f>IF((VLOOKUP($AR3,ぽけっと!$A$3:$J$33,6,FALSE))="","",(VLOOKUP($AR3,ぽけっと!$A$3:$J$33,6,FALSE)))</f>
        <v/>
      </c>
      <c r="AW10" s="94" t="str">
        <f>IF((VLOOKUP($AR3,ぽけっと!$A$3:$J$33,8,FALSE))="","",(VLOOKUP($AR3,ぽけっと!$A$3:$J$33,8,FALSE)))</f>
        <v/>
      </c>
      <c r="AX10" s="266" t="str">
        <f>IF((VLOOKUP($AR3,ぽけっと!$A$3:$J$33,7,FALSE))="","",(VLOOKUP($AR3,ぽけっと!$A$3:$J$33,7,FALSE)))</f>
        <v/>
      </c>
      <c r="AY10" s="237" t="str">
        <f>IF((VLOOKUP($AR3,ぽけっと!$A$3:$J$33,9,FALSE))="","",(VLOOKUP($AR3,ぽけっと!$A$3:$J$33,9,FALSE)))</f>
        <v>9:00－14:00</v>
      </c>
      <c r="AZ10" s="13" t="str">
        <f>IF((VLOOKUP($AR3,ぽけっと!$A$3:$J$33,10,FALSE))="","",(VLOOKUP($AR3,ぽけっと!$A$3:$J$33,10,FALSE)))</f>
        <v/>
      </c>
      <c r="BA10" s="186" t="s">
        <v>247</v>
      </c>
      <c r="BB10" s="3"/>
      <c r="BC10" s="197" t="s">
        <v>13</v>
      </c>
      <c r="BD10" s="212" t="str">
        <f>IF((VLOOKUP($BB3,ぽけっと!$A$3:$J$33,4,FALSE))="","",(VLOOKUP($BB3,ぽけっと!$A$3:$J$33,4,FALSE)))</f>
        <v>室内開放</v>
      </c>
      <c r="BE10" s="244" t="str">
        <f>IF((VLOOKUP($BB3,ぽけっと!$A$3:$J$33,5,FALSE))="","",(VLOOKUP($BB3,ぽけっと!$A$3:$J$33,5,FALSE)))</f>
        <v>室内</v>
      </c>
      <c r="BF10" s="244" t="str">
        <f>IF((VLOOKUP($BB3,ぽけっと!$A$3:$J$33,6,FALSE))="","",(VLOOKUP($BB3,ぽけっと!$A$3:$J$33,6,FALSE)))</f>
        <v/>
      </c>
      <c r="BG10" s="94" t="str">
        <f>IF((VLOOKUP($BB3,ぽけっと!$A$3:$J$33,8,FALSE))="","",(VLOOKUP($BB3,ぽけっと!$A$3:$J$33,8,FALSE)))</f>
        <v/>
      </c>
      <c r="BH10" s="266" t="str">
        <f>IF((VLOOKUP($BB3,ぽけっと!$A$3:$J$33,7,FALSE))="","",(VLOOKUP($BB3,ぽけっと!$A$3:$J$33,7,FALSE)))</f>
        <v/>
      </c>
      <c r="BI10" s="237" t="str">
        <f>IF((VLOOKUP($BB3,ぽけっと!$A$3:$J$33,9,FALSE))="","",(VLOOKUP($BB3,ぽけっと!$A$3:$J$33,9,FALSE)))</f>
        <v>9:00－14:00</v>
      </c>
      <c r="BJ10" s="13" t="str">
        <f>IF((VLOOKUP($BB3,ぽけっと!$A$3:$J$33,10,FALSE))="","",(VLOOKUP($BB3,ぽけっと!$A$3:$J$33,10,FALSE)))</f>
        <v/>
      </c>
      <c r="BK10" s="186" t="s">
        <v>247</v>
      </c>
      <c r="BL10" s="3"/>
      <c r="BM10" s="197" t="s">
        <v>13</v>
      </c>
      <c r="BN10" s="212" t="str">
        <f>IF((VLOOKUP($BL3,ぽけっと!$A$3:$J$33,4,FALSE))="","",(VLOOKUP($BL3,ぽけっと!$A$3:$J$33,4,FALSE)))</f>
        <v>にじの日</v>
      </c>
      <c r="BO10" s="244" t="str">
        <f>IF((VLOOKUP($BL3,ぽけっと!$A$3:$J$33,5,FALSE))="","",(VLOOKUP($BL3,ぽけっと!$A$3:$J$33,5,FALSE)))</f>
        <v>室内</v>
      </c>
      <c r="BP10" s="244" t="str">
        <f>IF((VLOOKUP($BL3,ぽけっと!$A$3:$J$33,6,FALSE))="","",(VLOOKUP($BL3,ぽけっと!$A$3:$J$33,6,FALSE)))</f>
        <v/>
      </c>
      <c r="BQ10" s="94" t="str">
        <f>IF((VLOOKUP($BL3,ぽけっと!$A$3:$J$33,8,FALSE))="","",(VLOOKUP($BL3,ぽけっと!$A$3:$J$33,8,FALSE)))</f>
        <v>(午前午後各５組)</v>
      </c>
      <c r="BR10" s="266" t="str">
        <f>IF((VLOOKUP($BL3,ぽけっと!$A$3:$J$33,7,FALSE))="","",(VLOOKUP($BL3,ぽけっと!$A$3:$J$33,7,FALSE)))</f>
        <v/>
      </c>
      <c r="BS10" s="237" t="str">
        <f>IF((VLOOKUP($BL3,ぽけっと!$A$3:$J$33,9,FALSE))="","",(VLOOKUP($BL3,ぽけっと!$A$3:$J$33,9,FALSE)))</f>
        <v>9:00－14:00</v>
      </c>
      <c r="BT10" s="13" t="str">
        <f>IF((VLOOKUP($BL3,ぽけっと!$A$3:$J$33,10,FALSE))="","",(VLOOKUP($BL3,ぽけっと!$A$3:$J$33,10,FALSE)))</f>
        <v>予</v>
      </c>
      <c r="BU10" s="186" t="s">
        <v>247</v>
      </c>
      <c r="BV10" s="337"/>
      <c r="BW10" s="197"/>
      <c r="BX10" s="212" t="str">
        <f>IF((VLOOKUP($BV3,ぽけっと!$A$3:$J$33,4,FALSE))="","",(VLOOKUP($BV3,ぽけっと!$A$3:$J$33,4,FALSE)))</f>
        <v/>
      </c>
      <c r="BY10" s="266" t="str">
        <f>IF((VLOOKUP($BV3,ぽけっと!$A$3:$J$33,5,FALSE))="","",(VLOOKUP($BV3,ぽけっと!$A$3:$J$33,5,FALSE)))</f>
        <v/>
      </c>
      <c r="BZ10" s="266" t="str">
        <f>IF((VLOOKUP($BV3,ぽけっと!$A$3:$J$33,6,FALSE))="","",(VLOOKUP($BV3,ぽけっと!$A$3:$J$33,6,FALSE)))</f>
        <v/>
      </c>
      <c r="CA10" s="94" t="str">
        <f>IF((VLOOKUP($BV3,ぽけっと!$A$3:$J$33,8,FALSE))="","",(VLOOKUP($BV3,ぽけっと!$A$3:$J$33,8,FALSE)))</f>
        <v/>
      </c>
      <c r="CB10" s="266" t="str">
        <f>IF((VLOOKUP($BV3,ぽけっと!$A$3:$J$33,7,FALSE))="","",(VLOOKUP($BV3,ぽけっと!$A$3:$J$33,7,FALSE)))</f>
        <v/>
      </c>
      <c r="CC10" s="237" t="str">
        <f>IF((VLOOKUP($BV3,ぽけっと!$A$3:$J$33,9,FALSE))="","",(VLOOKUP($BV3,ぽけっと!$A$3:$J$33,9,FALSE)))</f>
        <v>13:00-14:00</v>
      </c>
      <c r="CD10" s="13" t="str">
        <f>IF((VLOOKUP($BV3,ぽけっと!$A$3:$J$33,10,FALSE))="","",(VLOOKUP($BV3,ぽけっと!$A$3:$J$33,10,FALSE)))</f>
        <v/>
      </c>
      <c r="CE10" s="186"/>
    </row>
    <row r="11" spans="2:95" ht="18" customHeight="1" x14ac:dyDescent="0.15">
      <c r="AH11" s="3"/>
      <c r="AI11" s="198" t="s">
        <v>45</v>
      </c>
      <c r="AJ11" s="11" t="str">
        <f>IF((VLOOKUP($AH3,せせらぎ!$A$3:$J$33,4,FALSE))="","",(VLOOKUP($AH3,せせらぎ!$A$3:$J$33,4,FALSE)))</f>
        <v>身体測定</v>
      </c>
      <c r="AK11" s="200" t="str">
        <f>IF((VLOOKUP($AH3,せせらぎ!$A$3:$J$33,5,FALSE))="","",(VLOOKUP($AH3,せせらぎ!$A$3:$J$33,5,FALSE)))</f>
        <v>室内</v>
      </c>
      <c r="AL11" s="200" t="str">
        <f>IF((VLOOKUP($AH3,せせらぎ!$A$3:$J$33,6,FALSE))="","",(VLOOKUP($AH3,せせらぎ!$A$3:$J$33,6,FALSE)))</f>
        <v>園庭</v>
      </c>
      <c r="AM11" s="17" t="str">
        <f>IF((VLOOKUP($AH3,せせらぎ!$A$3:$J$33,8,FALSE))="","",(VLOOKUP($AH3,せせらぎ!$A$3:$J$33,8,FALSE)))</f>
        <v>入来こども園</v>
      </c>
      <c r="AN11" s="13" t="str">
        <f>IF((VLOOKUP($AH3,せせらぎ!$A$3:$J$33,7,FALSE))="","",(VLOOKUP($AH3,せせらぎ!$A$3:$J$33,7,FALSE)))</f>
        <v/>
      </c>
      <c r="AO11" s="45" t="str">
        <f>IF((VLOOKUP($AH3,せせらぎ!$A$3:$J$33,9,FALSE))="","",(VLOOKUP($AH3,せせらぎ!$A$3:$J$33,9,FALSE)))</f>
        <v>10:00-11:00</v>
      </c>
      <c r="AP11" s="13" t="str">
        <f>IF((VLOOKUP($AH3,せせらぎ!$A$3:$J$33,10,FALSE))="","",(VLOOKUP($AH3,せせらぎ!$A$3:$J$33,10,FALSE)))</f>
        <v/>
      </c>
      <c r="AQ11" s="187" t="s">
        <v>385</v>
      </c>
      <c r="AR11" s="3"/>
      <c r="AS11" s="198" t="s">
        <v>45</v>
      </c>
      <c r="AT11" s="212" t="str">
        <f>IF((VLOOKUP($AR3,せせらぎ!$A$3:$J$33,4,FALSE))="","",(VLOOKUP($AR3,せせらぎ!$A$3:$J$33,4,FALSE)))</f>
        <v>園庭・室内開放</v>
      </c>
      <c r="AU11" s="244" t="str">
        <f>IF((VLOOKUP($AR3,せせらぎ!$A$3:$J$33,5,FALSE))="","",(VLOOKUP($AR3,せせらぎ!$A$3:$J$33,5,FALSE)))</f>
        <v>室内</v>
      </c>
      <c r="AV11" s="244" t="str">
        <f>IF((VLOOKUP($AR3,せせらぎ!$A$3:$J$33,6,FALSE))="","",(VLOOKUP($AR3,せせらぎ!$A$3:$J$33,6,FALSE)))</f>
        <v>園庭</v>
      </c>
      <c r="AW11" s="94" t="str">
        <f>IF((VLOOKUP($AR3,せせらぎ!$A$3:$J$33,8,FALSE))="","",(VLOOKUP($AR3,せせらぎ!$A$3:$J$33,8,FALSE)))</f>
        <v>入来こども園</v>
      </c>
      <c r="AX11" s="266" t="str">
        <f>IF((VLOOKUP($AR3,せせらぎ!$A$3:$J$33,7,FALSE))="","",(VLOOKUP($AR3,せせらぎ!$A$3:$J$33,7,FALSE)))</f>
        <v/>
      </c>
      <c r="AY11" s="237" t="str">
        <f>IF((VLOOKUP($AR3,せせらぎ!$A$3:$J$33,9,FALSE))="","",(VLOOKUP($AR3,せせらぎ!$A$3:$J$33,9,FALSE)))</f>
        <v>9:30-11:00</v>
      </c>
      <c r="AZ11" s="13" t="str">
        <f>IF((VLOOKUP($AR3,せせらぎ!$A$3:$J$33,10,FALSE))="","",(VLOOKUP($AR3,せせらぎ!$A$3:$J$33,10,FALSE)))</f>
        <v/>
      </c>
      <c r="BA11" s="187" t="s">
        <v>248</v>
      </c>
      <c r="BB11" s="3"/>
      <c r="BC11" s="198" t="s">
        <v>45</v>
      </c>
      <c r="BD11" s="212" t="str">
        <f>IF((VLOOKUP($BB3,せせらぎ!$A$3:$J$33,4,FALSE))="","",(VLOOKUP($BB3,せせらぎ!$A$3:$J$33,4,FALSE)))</f>
        <v>園庭・室内開放</v>
      </c>
      <c r="BE11" s="244" t="str">
        <f>IF((VLOOKUP($BB3,せせらぎ!$A$3:$J$33,5,FALSE))="","",(VLOOKUP($BB3,せせらぎ!$A$3:$J$33,5,FALSE)))</f>
        <v>室内</v>
      </c>
      <c r="BF11" s="244" t="str">
        <f>IF((VLOOKUP($BB3,せせらぎ!$A$3:$J$33,6,FALSE))="","",(VLOOKUP($BB3,せせらぎ!$A$3:$J$33,6,FALSE)))</f>
        <v>園庭</v>
      </c>
      <c r="BG11" s="94" t="str">
        <f>IF((VLOOKUP($BB3,せせらぎ!$A$3:$J$33,8,FALSE))="","",(VLOOKUP($BB3,せせらぎ!$A$3:$J$33,8,FALSE)))</f>
        <v>入来こども園</v>
      </c>
      <c r="BH11" s="266" t="str">
        <f>IF((VLOOKUP($BB3,せせらぎ!$A$3:$J$33,7,FALSE))="","",(VLOOKUP($BB3,せせらぎ!$A$3:$J$33,7,FALSE)))</f>
        <v/>
      </c>
      <c r="BI11" s="237" t="str">
        <f>IF((VLOOKUP($BB3,せせらぎ!$A$3:$J$33,9,FALSE))="","",(VLOOKUP($BB3,せせらぎ!$A$3:$J$33,9,FALSE)))</f>
        <v>9:30-11:00</v>
      </c>
      <c r="BJ11" s="13" t="str">
        <f>IF((VLOOKUP($BB3,せせらぎ!$A$3:$J$33,10,FALSE))="","",(VLOOKUP($BB3,せせらぎ!$A$3:$J$33,10,FALSE)))</f>
        <v/>
      </c>
      <c r="BK11" s="187" t="s">
        <v>248</v>
      </c>
      <c r="BL11" s="3"/>
      <c r="BM11" s="216" t="s">
        <v>45</v>
      </c>
      <c r="BN11" s="212" t="s">
        <v>651</v>
      </c>
      <c r="BO11" s="244" t="s">
        <v>480</v>
      </c>
      <c r="BP11" s="244" t="s">
        <v>481</v>
      </c>
      <c r="BQ11" s="94" t="s">
        <v>652</v>
      </c>
      <c r="BR11" s="266" t="s">
        <v>351</v>
      </c>
      <c r="BS11" s="237" t="s">
        <v>529</v>
      </c>
      <c r="BT11" s="13" t="s">
        <v>351</v>
      </c>
      <c r="BU11" s="187" t="s">
        <v>248</v>
      </c>
      <c r="BV11" s="337"/>
      <c r="BW11" s="198"/>
      <c r="BX11" s="212" t="str">
        <f>IF((VLOOKUP($BV3,せせらぎ!$A$3:$J$33,4,FALSE))="","",(VLOOKUP($BV3,せせらぎ!$A$3:$J$33,4,FALSE)))</f>
        <v/>
      </c>
      <c r="BY11" s="266" t="str">
        <f>IF((VLOOKUP($BV3,せせらぎ!$A$3:$J$33,5,FALSE))="","",(VLOOKUP($BV3,せせらぎ!$A$3:$J$33,5,FALSE)))</f>
        <v/>
      </c>
      <c r="BZ11" s="266" t="str">
        <f>IF((VLOOKUP($BV3,せせらぎ!$A$3:$J$33,6,FALSE))="","",(VLOOKUP($BV3,せせらぎ!$A$3:$J$33,6,FALSE)))</f>
        <v/>
      </c>
      <c r="CA11" s="94" t="str">
        <f>IF((VLOOKUP($BV3,せせらぎ!$A$3:$J$33,8,FALSE))="","",(VLOOKUP($BV3,せせらぎ!$A$3:$J$33,8,FALSE)))</f>
        <v/>
      </c>
      <c r="CB11" s="266" t="str">
        <f>IF((VLOOKUP($BV3,せせらぎ!$A$3:$J$33,7,FALSE))="","",(VLOOKUP($BV3,せせらぎ!$A$3:$J$33,7,FALSE)))</f>
        <v/>
      </c>
      <c r="CC11" s="237" t="str">
        <f>IF((VLOOKUP($BV3,せせらぎ!$A$3:$J$33,9,FALSE))="","",(VLOOKUP($BV3,せせらぎ!$A$3:$J$33,9,FALSE)))</f>
        <v/>
      </c>
      <c r="CD11" s="13" t="str">
        <f>IF((VLOOKUP($BV3,せせらぎ!$A$3:$J$33,10,FALSE))="","",(VLOOKUP($BV3,せせらぎ!$A$3:$J$33,10,FALSE)))</f>
        <v/>
      </c>
      <c r="CE11" s="187"/>
    </row>
    <row r="12" spans="2:95" ht="18" customHeight="1" x14ac:dyDescent="0.15">
      <c r="AH12" s="3"/>
      <c r="AI12" s="217" t="s">
        <v>44</v>
      </c>
      <c r="AJ12" s="305" t="s">
        <v>422</v>
      </c>
      <c r="AK12" s="219"/>
      <c r="AL12" s="219"/>
      <c r="AM12" s="212" t="s">
        <v>142</v>
      </c>
      <c r="AN12" s="208"/>
      <c r="AO12" s="235" t="s">
        <v>405</v>
      </c>
      <c r="AP12" s="4" t="s">
        <v>388</v>
      </c>
      <c r="AQ12" s="223" t="s">
        <v>284</v>
      </c>
      <c r="AR12" s="3"/>
      <c r="AS12" s="217" t="s">
        <v>44</v>
      </c>
      <c r="AT12" s="305" t="s">
        <v>421</v>
      </c>
      <c r="AU12" s="219"/>
      <c r="AV12" s="219"/>
      <c r="AW12" s="212" t="s">
        <v>48</v>
      </c>
      <c r="AX12" s="208"/>
      <c r="AY12" s="235" t="s">
        <v>407</v>
      </c>
      <c r="AZ12" s="4" t="s">
        <v>388</v>
      </c>
      <c r="BA12" s="223" t="s">
        <v>284</v>
      </c>
      <c r="BB12" s="3"/>
      <c r="BC12" s="217" t="s">
        <v>44</v>
      </c>
      <c r="BD12" s="208" t="s">
        <v>460</v>
      </c>
      <c r="BE12" s="219"/>
      <c r="BF12" s="219"/>
      <c r="BG12" s="212" t="s">
        <v>232</v>
      </c>
      <c r="BH12" s="208"/>
      <c r="BI12" s="234" t="s">
        <v>393</v>
      </c>
      <c r="BJ12" s="4"/>
      <c r="BK12" s="223" t="s">
        <v>190</v>
      </c>
      <c r="BL12" s="3"/>
      <c r="BM12" s="217" t="s">
        <v>44</v>
      </c>
      <c r="BN12" s="305" t="s">
        <v>421</v>
      </c>
      <c r="BO12" s="219"/>
      <c r="BP12" s="219"/>
      <c r="BQ12" s="212" t="s">
        <v>48</v>
      </c>
      <c r="BR12" s="208"/>
      <c r="BS12" s="235" t="s">
        <v>407</v>
      </c>
      <c r="BT12" s="4" t="s">
        <v>388</v>
      </c>
      <c r="BU12" s="223" t="s">
        <v>284</v>
      </c>
      <c r="BV12" s="337"/>
      <c r="BW12" s="217"/>
      <c r="BX12" s="212"/>
      <c r="BY12" s="266"/>
      <c r="BZ12" s="266"/>
      <c r="CA12" s="94"/>
      <c r="CB12" s="266"/>
      <c r="CC12" s="236"/>
      <c r="CE12" s="223"/>
    </row>
    <row r="13" spans="2:95" ht="18" customHeight="1" x14ac:dyDescent="0.15">
      <c r="AH13" s="3"/>
      <c r="AI13" s="217" t="s">
        <v>44</v>
      </c>
      <c r="AJ13" s="208" t="s">
        <v>458</v>
      </c>
      <c r="AK13" s="219"/>
      <c r="AL13" s="219"/>
      <c r="AM13" s="212" t="s">
        <v>232</v>
      </c>
      <c r="AN13" s="208"/>
      <c r="AO13" s="234" t="s">
        <v>393</v>
      </c>
      <c r="AP13" s="4"/>
      <c r="AQ13" s="223" t="s">
        <v>190</v>
      </c>
      <c r="AR13" s="3"/>
      <c r="AS13" s="217" t="s">
        <v>44</v>
      </c>
      <c r="AT13" s="208" t="s">
        <v>459</v>
      </c>
      <c r="AU13" s="219"/>
      <c r="AV13" s="219"/>
      <c r="AW13" s="212" t="s">
        <v>232</v>
      </c>
      <c r="AX13" s="208"/>
      <c r="AY13" s="234" t="s">
        <v>393</v>
      </c>
      <c r="AZ13" s="4"/>
      <c r="BA13" s="223" t="s">
        <v>190</v>
      </c>
      <c r="BB13" s="3"/>
      <c r="BC13" s="4"/>
      <c r="BD13" s="128"/>
      <c r="BE13" s="246"/>
      <c r="BF13" s="246"/>
      <c r="BG13" s="94"/>
      <c r="BH13" s="134"/>
      <c r="BI13" s="237"/>
      <c r="BJ13" s="13"/>
      <c r="BK13" s="195"/>
      <c r="BL13" s="3"/>
      <c r="BM13" s="217" t="s">
        <v>44</v>
      </c>
      <c r="BN13" s="208" t="s">
        <v>450</v>
      </c>
      <c r="BO13" s="219"/>
      <c r="BP13" s="219"/>
      <c r="BQ13" s="212" t="s">
        <v>232</v>
      </c>
      <c r="BR13" s="208"/>
      <c r="BS13" s="234" t="s">
        <v>393</v>
      </c>
      <c r="BT13" s="4"/>
      <c r="BU13" s="223" t="s">
        <v>190</v>
      </c>
      <c r="BV13" s="337"/>
      <c r="BW13" s="4"/>
      <c r="BX13" s="212"/>
      <c r="BY13" s="266"/>
      <c r="BZ13" s="266"/>
      <c r="CA13" s="94"/>
      <c r="CB13" s="266"/>
      <c r="CC13" s="237"/>
      <c r="CD13" s="13"/>
      <c r="CE13" s="195"/>
    </row>
    <row r="14" spans="2:95" ht="18" customHeight="1" thickBot="1" x14ac:dyDescent="0.2">
      <c r="AH14" s="3"/>
      <c r="AI14" s="4"/>
      <c r="AJ14" s="11"/>
      <c r="AK14" s="200"/>
      <c r="AL14" s="200"/>
      <c r="AM14" s="17"/>
      <c r="AN14" s="13"/>
      <c r="AO14" s="45"/>
      <c r="AP14" s="13"/>
      <c r="AQ14" s="195"/>
      <c r="AR14" s="5"/>
      <c r="AS14" s="14"/>
      <c r="AT14" s="213"/>
      <c r="AU14" s="247"/>
      <c r="AV14" s="247"/>
      <c r="AW14" s="276"/>
      <c r="AX14" s="270"/>
      <c r="AY14" s="241"/>
      <c r="AZ14" s="16"/>
      <c r="BA14" s="196"/>
      <c r="BB14" s="5"/>
      <c r="BC14" s="14"/>
      <c r="BD14" s="242"/>
      <c r="BE14" s="248"/>
      <c r="BF14" s="248"/>
      <c r="BG14" s="277"/>
      <c r="BH14" s="267"/>
      <c r="BI14" s="242"/>
      <c r="BJ14" s="1"/>
      <c r="BK14" s="196"/>
      <c r="BL14" s="5"/>
      <c r="BM14" s="14"/>
      <c r="BN14" s="242"/>
      <c r="BO14" s="248"/>
      <c r="BP14" s="248"/>
      <c r="BQ14" s="277"/>
      <c r="BR14" s="267"/>
      <c r="BS14" s="243"/>
      <c r="BT14" s="1"/>
      <c r="BU14" s="196"/>
      <c r="BV14" s="338"/>
      <c r="BW14" s="4"/>
      <c r="BX14" s="128"/>
      <c r="BY14" s="134"/>
      <c r="BZ14" s="134"/>
      <c r="CA14" s="94"/>
      <c r="CB14" s="134"/>
      <c r="CC14" s="237"/>
      <c r="CD14" s="13"/>
      <c r="CE14" s="195"/>
    </row>
    <row r="15" spans="2:95" ht="18" customHeight="1" x14ac:dyDescent="0.15">
      <c r="AH15" s="19">
        <f>AH3+1</f>
        <v>3</v>
      </c>
      <c r="AI15" s="201" t="s">
        <v>376</v>
      </c>
      <c r="AJ15" s="47" t="str">
        <f>IF((VLOOKUP($AH15,おいでおいで!$A$3:$J$33,4,FALSE))="","",(VLOOKUP($AH15,おいでおいで!$A$3:$J$33,4,FALSE)))</f>
        <v>おはなしこんにちは</v>
      </c>
      <c r="AK15" s="281" t="str">
        <f>IF((VLOOKUP($AH15,おいでおいで!$A$3:$J$33,5,FALSE))="","",(VLOOKUP($AH15,おいでおいで!$A$3:$J$33,5,FALSE)))</f>
        <v>室内</v>
      </c>
      <c r="AL15" s="281" t="str">
        <f>IF((VLOOKUP($AH15,おいでおいで!$A$3:$J$33,6,FALSE))="","",(VLOOKUP($AH15,おいでおいで!$A$3:$J$33,6,FALSE)))</f>
        <v/>
      </c>
      <c r="AM15" s="272" t="str">
        <f>IF((VLOOKUP($AH15,おいでおいで!$A$3:$J$33,8,FALSE))="","",(VLOOKUP($AH15,おいでおいで!$A$3:$J$33,8,FALSE)))</f>
        <v/>
      </c>
      <c r="AN15" s="49" t="str">
        <f>IF((VLOOKUP($AH15,おいでおいで!$A$3:$J$33,7,FALSE))="","",(VLOOKUP($AH15,おいでおいで!$A$3:$J$33,7,FALSE)))</f>
        <v/>
      </c>
      <c r="AO15" s="48" t="str">
        <f>IF((VLOOKUP($AH15,おいでおいで!$A$3:$J$33,9,FALSE))="","",(VLOOKUP($AH15,おいでおいで!$A$3:$J$33,9,FALSE)))</f>
        <v>11:30-11:45</v>
      </c>
      <c r="AP15" s="49" t="str">
        <f>IF((VLOOKUP($AH15,おいでおいで!$A$3:$J$33,10,FALSE))="","",(VLOOKUP($AH15,おいでおいで!$A$3:$J$33,10,FALSE)))</f>
        <v>予</v>
      </c>
      <c r="AQ15" s="199" t="s">
        <v>377</v>
      </c>
      <c r="AR15" s="18">
        <f>AR3+1</f>
        <v>10</v>
      </c>
      <c r="AS15" s="197" t="s">
        <v>13</v>
      </c>
      <c r="AT15" s="212" t="str">
        <f>IF((VLOOKUP($AR15,おいでおいで!$A$3:$J$33,4,FALSE))="","",(VLOOKUP($AR15,おいでおいで!$A$3:$J$33,4,FALSE)))</f>
        <v>PePeちゃんの日</v>
      </c>
      <c r="AU15" s="244" t="str">
        <f>IF((VLOOKUP($AR15,おいでおいで!$A$3:$J$33,5,FALSE))="","",(VLOOKUP($AR15,おいでおいで!$A$3:$J$33,5,FALSE)))</f>
        <v>室内</v>
      </c>
      <c r="AV15" s="244" t="str">
        <f>IF((VLOOKUP($AR15,おいでおいで!$A$3:$J$33,6,FALSE))="","",(VLOOKUP($AR15,おいでおいで!$A$3:$J$33,6,FALSE)))</f>
        <v/>
      </c>
      <c r="AW15" s="94" t="str">
        <f>IF((VLOOKUP($AR15,おいでおいで!$A$3:$J$33,8,FALSE))="","",(VLOOKUP($AR15,おいでおいで!$A$3:$J$33,8,FALSE)))</f>
        <v/>
      </c>
      <c r="AX15" s="266" t="str">
        <f>IF((VLOOKUP($AR15,おいでおいで!$A$3:$J$33,7,FALSE))="","",(VLOOKUP($AR15,おいでおいで!$A$3:$J$33,7,FALSE)))</f>
        <v>3～7ヶ月児</v>
      </c>
      <c r="AY15" s="237" t="str">
        <f>IF((VLOOKUP($AR15,おいでおいで!$A$3:$J$33,9,FALSE))="","",(VLOOKUP($AR15,おいでおいで!$A$3:$J$33,9,FALSE)))</f>
        <v>10:30-11:00</v>
      </c>
      <c r="AZ15" s="13" t="str">
        <f>IF((VLOOKUP($AR15,おいでおいで!$A$3:$J$33,10,FALSE))="","",(VLOOKUP($AR15,おいでおいで!$A$3:$J$33,10,FALSE)))</f>
        <v>予</v>
      </c>
      <c r="BA15" s="186" t="s">
        <v>241</v>
      </c>
      <c r="BB15" s="18">
        <f>BB3+1</f>
        <v>17</v>
      </c>
      <c r="BC15" s="197" t="s">
        <v>13</v>
      </c>
      <c r="BD15" s="212" t="str">
        <f>IF((VLOOKUP($BB15,おいでおいで!$A$3:$J$33,4,FALSE))="","",(VLOOKUP($BB15,おいでおいで!$A$3:$J$33,4,FALSE)))</f>
        <v>PePeちゃんの日</v>
      </c>
      <c r="BE15" s="244" t="str">
        <f>IF((VLOOKUP($BB15,おいでおいで!$A$3:$J$33,5,FALSE))="","",(VLOOKUP($BB15,おいでおいで!$A$3:$J$33,5,FALSE)))</f>
        <v>室内</v>
      </c>
      <c r="BF15" s="244" t="str">
        <f>IF((VLOOKUP($BB15,おいでおいで!$A$3:$J$33,6,FALSE))="","",(VLOOKUP($BB15,おいでおいで!$A$3:$J$33,6,FALSE)))</f>
        <v/>
      </c>
      <c r="BG15" s="94" t="str">
        <f>IF((VLOOKUP($BB15,おいでおいで!$A$3:$J$33,8,FALSE))="","",(VLOOKUP($BB15,おいでおいで!$A$3:$J$33,8,FALSE)))</f>
        <v/>
      </c>
      <c r="BH15" s="266" t="str">
        <f>IF((VLOOKUP($BB15,おいでおいで!$A$3:$J$33,7,FALSE))="","",(VLOOKUP($BB15,おいでおいで!$A$3:$J$33,7,FALSE)))</f>
        <v>8～11ヶ月児</v>
      </c>
      <c r="BI15" s="237" t="str">
        <f>IF((VLOOKUP($BB15,おいでおいで!$A$3:$J$33,9,FALSE))="","",(VLOOKUP($BB15,おいでおいで!$A$3:$J$33,9,FALSE)))</f>
        <v>10:30-11:00</v>
      </c>
      <c r="BJ15" s="13" t="str">
        <f>IF((VLOOKUP($BB15,おいでおいで!$A$3:$J$33,10,FALSE))="","",(VLOOKUP($BB15,おいでおいで!$A$3:$J$33,10,FALSE)))</f>
        <v>予</v>
      </c>
      <c r="BK15" s="186" t="s">
        <v>241</v>
      </c>
      <c r="BL15" s="18">
        <f>BL3+1</f>
        <v>24</v>
      </c>
      <c r="BM15" s="197" t="s">
        <v>13</v>
      </c>
      <c r="BN15" s="212" t="str">
        <f>IF((VLOOKUP($BL15,おいでおいで!$A$3:$J$33,4,FALSE))="","",(VLOOKUP($BL15,おいでおいで!$A$3:$J$33,4,FALSE)))</f>
        <v>おたのしみ会</v>
      </c>
      <c r="BO15" s="244" t="str">
        <f>IF((VLOOKUP($BL15,おいでおいで!$A$3:$J$33,5,FALSE))="","",(VLOOKUP($BL15,おいでおいで!$A$3:$J$33,5,FALSE)))</f>
        <v>室内</v>
      </c>
      <c r="BP15" s="244" t="str">
        <f>IF((VLOOKUP($BL15,おいでおいで!$A$3:$J$33,6,FALSE))="","",(VLOOKUP($BL15,おいでおいで!$A$3:$J$33,6,FALSE)))</f>
        <v/>
      </c>
      <c r="BQ15" s="94" t="str">
        <f>IF((VLOOKUP($BL15,おいでおいで!$A$3:$J$33,8,FALSE))="","",(VLOOKUP($BL15,おいでおいで!$A$3:$J$33,8,FALSE)))</f>
        <v/>
      </c>
      <c r="BR15" s="266" t="str">
        <f>IF((VLOOKUP($BL15,おいでおいで!$A$3:$J$33,7,FALSE))="","",(VLOOKUP($BL15,おいでおいで!$A$3:$J$33,7,FALSE)))</f>
        <v/>
      </c>
      <c r="BS15" s="237" t="str">
        <f>IF((VLOOKUP($BL15,おいでおいで!$A$3:$J$33,9,FALSE))="","",(VLOOKUP($BL15,おいでおいで!$A$3:$J$33,9,FALSE)))</f>
        <v>11:00-11:30</v>
      </c>
      <c r="BT15" s="13" t="str">
        <f>IF((VLOOKUP($BL15,おいでおいで!$A$3:$J$33,10,FALSE))="","",(VLOOKUP($BL15,おいでおいで!$A$3:$J$33,10,FALSE)))</f>
        <v>予</v>
      </c>
      <c r="BU15" s="186" t="s">
        <v>241</v>
      </c>
      <c r="BV15" s="339">
        <f>BV3+1</f>
        <v>31</v>
      </c>
      <c r="BW15" s="197"/>
      <c r="BX15" s="212" t="str">
        <f>IF((VLOOKUP($BV15,おいでおいで!$A$3:$J$33,4,FALSE))="","",(VLOOKUP($BV15,おいでおいで!$A$3:$J$33,4,FALSE)))</f>
        <v/>
      </c>
      <c r="BY15" s="266" t="str">
        <f>IF((VLOOKUP($BV15,おいでおいで!$A$3:$J$33,5,FALSE))="","",(VLOOKUP($BV15,おいでおいで!$A$3:$J$33,5,FALSE)))</f>
        <v/>
      </c>
      <c r="BZ15" s="266" t="str">
        <f>IF((VLOOKUP($BV15,おいでおいで!$A$3:$J$33,6,FALSE))="","",(VLOOKUP($BV15,おいでおいで!$A$3:$J$33,6,FALSE)))</f>
        <v/>
      </c>
      <c r="CA15" s="94" t="str">
        <f>IF((VLOOKUP($BV15,おいでおいで!$A$3:$J$33,8,FALSE))="","",(VLOOKUP($BV15,おいでおいで!$A$3:$J$33,8,FALSE)))</f>
        <v/>
      </c>
      <c r="CB15" s="266" t="str">
        <f>IF((VLOOKUP($BV15,おいでおいで!$A$3:$J$33,7,FALSE))="","",(VLOOKUP($BV15,おいでおいで!$A$3:$J$33,7,FALSE)))</f>
        <v/>
      </c>
      <c r="CC15" s="237" t="str">
        <f>IF((VLOOKUP($BV15,おいでおいで!$A$3:$J$33,9,FALSE))="","",(VLOOKUP($BV15,おいでおいで!$A$3:$J$33,9,FALSE)))</f>
        <v/>
      </c>
      <c r="CD15" s="13" t="str">
        <f>IF((VLOOKUP($BV15,おいでおいで!$A$3:$J$33,10,FALSE))="","",(VLOOKUP($BV15,おいでおいで!$A$3:$J$33,10,FALSE)))</f>
        <v/>
      </c>
      <c r="CE15" s="186"/>
      <c r="CQ15" s="4"/>
    </row>
    <row r="16" spans="2:95" ht="18" customHeight="1" x14ac:dyDescent="0.15">
      <c r="B16" s="6"/>
      <c r="AH16" s="3" t="s">
        <v>236</v>
      </c>
      <c r="AI16" s="197" t="s">
        <v>376</v>
      </c>
      <c r="AJ16" s="11" t="str">
        <f>IF((VLOOKUP($AH15,すくすくランド!$A$3:$J45,4,FALSE))="","",(VLOOKUP($AH15,すくすくランド!$A$3:$J$33,4,FALSE)))</f>
        <v>にこにこデー☆彡（妊婦さんも大歓迎）</v>
      </c>
      <c r="AK16" s="200" t="str">
        <f>IF((VLOOKUP($AH15,すくすくランド!$A$3:$J$33,5,FALSE))="","",(VLOOKUP($AH15,すくすくランド!$A$3:$J$33,5,FALSE)))</f>
        <v>室内</v>
      </c>
      <c r="AL16" s="200" t="str">
        <f>IF((VLOOKUP($AH15,すくすくランド!$A$3:$J$33,6,FALSE))="","",(VLOOKUP($AH15,すくすくランド!$A$3:$J$33,6,FALSE)))</f>
        <v>園庭</v>
      </c>
      <c r="AM16" s="17" t="str">
        <f>IF((VLOOKUP($AH15,すくすくランド!$A$3:$J$33,8,FALSE))="","",(VLOOKUP($AH15,すくすくランド!$A$3:$J$33,8,FALSE)))</f>
        <v/>
      </c>
      <c r="AN16" s="13" t="str">
        <f>IF((VLOOKUP($AH15,すくすくランド!$A$3:$J$33,7,FALSE))="","",(VLOOKUP($AH15,すくすくランド!$A$3:$J$33,7,FALSE)))</f>
        <v/>
      </c>
      <c r="AO16" s="45" t="str">
        <f>IF((VLOOKUP($AH15,すくすくランド!$A$3:$J$33,9,FALSE))="","",(VLOOKUP($AH15,すくすくランド!$A$3:$J$33,9,FALSE)))</f>
        <v>10:00-15:30</v>
      </c>
      <c r="AP16" s="13" t="str">
        <f>IF((VLOOKUP($AH15,すくすくランド!$A$3:$J$33,10,FALSE))="","",(VLOOKUP($AH15,すくすくランド!$A$3:$J$33,10,FALSE)))</f>
        <v/>
      </c>
      <c r="AQ16" s="186" t="s">
        <v>378</v>
      </c>
      <c r="AR16" s="3" t="s">
        <v>236</v>
      </c>
      <c r="AS16" s="197" t="s">
        <v>13</v>
      </c>
      <c r="AT16" s="212" t="str">
        <f>IF((VLOOKUP($AR15,すくすくランド!$A$3:$J46,4,FALSE))="","",(VLOOKUP($AR15,すくすくランド!$A$3:$J$33,4,FALSE)))</f>
        <v>にこにこデー☆彡（妊婦さんも大歓迎）</v>
      </c>
      <c r="AU16" s="244" t="str">
        <f>IF((VLOOKUP($AR15,すくすくランド!$A$3:$J$33,5,FALSE))="","",(VLOOKUP($AR15,すくすくランド!$A$3:$J$33,5,FALSE)))</f>
        <v>室内</v>
      </c>
      <c r="AV16" s="244" t="str">
        <f>IF((VLOOKUP($AR15,すくすくランド!$A$3:$J$33,6,FALSE))="","",(VLOOKUP($AR15,すくすくランド!$A$3:$J$33,6,FALSE)))</f>
        <v>園庭</v>
      </c>
      <c r="AW16" s="94" t="str">
        <f>IF((VLOOKUP($AR15,すくすくランド!$A$3:$J$33,8,FALSE))="","",(VLOOKUP($AR15,すくすくランド!$A$3:$J$33,8,FALSE)))</f>
        <v/>
      </c>
      <c r="AX16" s="266" t="str">
        <f>IF((VLOOKUP($AR15,すくすくランド!$A$3:$J$33,7,FALSE))="","",(VLOOKUP($AR15,すくすくランド!$A$3:$J$33,7,FALSE)))</f>
        <v/>
      </c>
      <c r="AY16" s="237" t="str">
        <f>IF((VLOOKUP($AR15,すくすくランド!$A$3:$J$33,9,FALSE))="","",(VLOOKUP($AR15,すくすくランド!$A$3:$J$33,9,FALSE)))</f>
        <v>10:00-15:30</v>
      </c>
      <c r="AZ16" s="13" t="str">
        <f>IF((VLOOKUP($AR15,すくすくランド!$A$3:$J$33,10,FALSE))="","",(VLOOKUP($AR15,すくすくランド!$A$3:$J$33,10,FALSE)))</f>
        <v/>
      </c>
      <c r="BA16" s="186" t="s">
        <v>242</v>
      </c>
      <c r="BB16" s="3" t="s">
        <v>236</v>
      </c>
      <c r="BC16" s="197" t="s">
        <v>13</v>
      </c>
      <c r="BD16" s="212" t="str">
        <f>IF((VLOOKUP($BB15,すくすくランド!$A$3:$J46,4,FALSE))="","",(VLOOKUP($BB15,すくすくランド!$A$3:$J$33,4,FALSE)))</f>
        <v>すくすくクリスマス会①</v>
      </c>
      <c r="BE16" s="244" t="str">
        <f>IF((VLOOKUP($BB15,すくすくランド!$A$3:$J$33,5,FALSE))="","",(VLOOKUP($BB15,すくすくランド!$A$3:$J$33,5,FALSE)))</f>
        <v>室内</v>
      </c>
      <c r="BF16" s="244" t="str">
        <f>IF((VLOOKUP($BB15,すくすくランド!$A$3:$J$33,6,FALSE))="","",(VLOOKUP($BB15,すくすくランド!$A$3:$J$33,6,FALSE)))</f>
        <v>園庭</v>
      </c>
      <c r="BG16" s="94" t="str">
        <f>IF((VLOOKUP($BB15,すくすくランド!$A$3:$J$33,8,FALSE))="","",(VLOOKUP($BB15,すくすくランド!$A$3:$J$33,8,FALSE)))</f>
        <v/>
      </c>
      <c r="BH16" s="266" t="str">
        <f>IF((VLOOKUP($BB15,すくすくランド!$A$3:$J$33,7,FALSE))="","",(VLOOKUP($BB15,すくすくランド!$A$3:$J$33,7,FALSE)))</f>
        <v/>
      </c>
      <c r="BI16" s="237" t="str">
        <f>IF((VLOOKUP($BB15,すくすくランド!$A$3:$J$33,9,FALSE))="","",(VLOOKUP($BB15,すくすくランド!$A$3:$J$33,9,FALSE)))</f>
        <v>10:20-12:00</v>
      </c>
      <c r="BJ16" s="13" t="str">
        <f>IF((VLOOKUP($BB15,すくすくランド!$A$3:$J$33,10,FALSE))="","",(VLOOKUP($BB15,すくすくランド!$A$3:$J$33,10,FALSE)))</f>
        <v>予</v>
      </c>
      <c r="BK16" s="186" t="s">
        <v>242</v>
      </c>
      <c r="BL16" s="3" t="s">
        <v>236</v>
      </c>
      <c r="BM16" s="197" t="s">
        <v>13</v>
      </c>
      <c r="BN16" s="212" t="str">
        <f>IF((VLOOKUP($BL15,すくすくランド!$A$3:$J46,4,FALSE))="","",(VLOOKUP($BL15,すくすくランド!$A$3:$J$33,4,FALSE)))</f>
        <v>ちよちゃんのわらべうた</v>
      </c>
      <c r="BO16" s="244" t="str">
        <f>IF((VLOOKUP($BL15,すくすくランド!$A$3:$J$33,5,FALSE))="","",(VLOOKUP($BL15,すくすくランド!$A$3:$J$33,5,FALSE)))</f>
        <v>室内</v>
      </c>
      <c r="BP16" s="244" t="str">
        <f>IF((VLOOKUP($BL15,すくすくランド!$A$3:$J$33,6,FALSE))="","",(VLOOKUP($BL15,すくすくランド!$A$3:$J$33,6,FALSE)))</f>
        <v>園庭</v>
      </c>
      <c r="BQ16" s="94" t="str">
        <f>IF((VLOOKUP($BL15,すくすくランド!$A$3:$J$33,8,FALSE))="","",(VLOOKUP($BL15,すくすくランド!$A$3:$J$33,8,FALSE)))</f>
        <v>(13組)</v>
      </c>
      <c r="BR16" s="266" t="str">
        <f>IF((VLOOKUP($BL15,すくすくランド!$A$3:$J$33,7,FALSE))="","",(VLOOKUP($BL15,すくすくランド!$A$3:$J$33,7,FALSE)))</f>
        <v/>
      </c>
      <c r="BS16" s="237" t="str">
        <f>IF((VLOOKUP($BL15,すくすくランド!$A$3:$J$33,9,FALSE))="","",(VLOOKUP($BL15,すくすくランド!$A$3:$J$33,9,FALSE)))</f>
        <v>10:20-12:00</v>
      </c>
      <c r="BT16" s="13" t="str">
        <f>IF((VLOOKUP($BL15,すくすくランド!$A$3:$J$33,10,FALSE))="","",(VLOOKUP($BL15,すくすくランド!$A$3:$J$33,10,FALSE)))</f>
        <v>予</v>
      </c>
      <c r="BU16" s="186" t="s">
        <v>242</v>
      </c>
      <c r="BV16" s="337" t="s">
        <v>236</v>
      </c>
      <c r="BW16" s="197"/>
      <c r="BX16" s="212" t="str">
        <f>IF((VLOOKUP($BV15,すくすくランド!$A$3:$J46,4,FALSE))="","",(VLOOKUP($BV15,すくすくランド!$A$3:$J$33,4,FALSE)))</f>
        <v/>
      </c>
      <c r="BY16" s="266" t="str">
        <f>IF((VLOOKUP($BV15,すくすくランド!$A$3:$J$33,5,FALSE))="","",(VLOOKUP($BV15,すくすくランド!$A$3:$J$33,5,FALSE)))</f>
        <v/>
      </c>
      <c r="BZ16" s="266" t="str">
        <f>IF((VLOOKUP($BV15,すくすくランド!$A$3:$J$33,6,FALSE))="","",(VLOOKUP($BV15,すくすくランド!$A$3:$J$33,6,FALSE)))</f>
        <v/>
      </c>
      <c r="CA16" s="94" t="str">
        <f>IF((VLOOKUP($BV15,すくすくランド!$A$3:$J$33,8,FALSE))="","",(VLOOKUP($BV15,すくすくランド!$A$3:$J$33,8,FALSE)))</f>
        <v/>
      </c>
      <c r="CB16" s="266" t="str">
        <f>IF((VLOOKUP($BV15,すくすくランド!$A$3:$J$33,7,FALSE))="","",(VLOOKUP($BV15,すくすくランド!$A$3:$J$33,7,FALSE)))</f>
        <v/>
      </c>
      <c r="CC16" s="237" t="str">
        <f>IF((VLOOKUP($BV15,すくすくランド!$A$3:$J$33,9,FALSE))="","",(VLOOKUP($BV15,すくすくランド!$A$3:$J$33,9,FALSE)))</f>
        <v/>
      </c>
      <c r="CD16" s="13" t="str">
        <f>IF((VLOOKUP($BV15,すくすくランド!$A$3:$J$33,10,FALSE))="","",(VLOOKUP($BV15,すくすくランド!$A$3:$J$33,10,FALSE)))</f>
        <v/>
      </c>
      <c r="CE16" s="186"/>
      <c r="CQ16" s="4"/>
    </row>
    <row r="17" spans="3:114" ht="18" customHeight="1" x14ac:dyDescent="0.15"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X17" s="50"/>
      <c r="Y17" s="50"/>
      <c r="Z17" s="50"/>
      <c r="AA17" s="50"/>
      <c r="AB17" s="50"/>
      <c r="AC17" s="50"/>
      <c r="AD17" s="50"/>
      <c r="AE17" s="50"/>
      <c r="AF17" s="50"/>
      <c r="AH17" s="3"/>
      <c r="AI17" s="197" t="s">
        <v>376</v>
      </c>
      <c r="AJ17" s="11" t="str">
        <f>IF((VLOOKUP($AH15,スマイリィ!$A$3:$J$33,4,FALSE))="","",(VLOOKUP($AH15,スマイリィ!$A$3:$J$33,4,FALSE)))</f>
        <v>室内遊びの日</v>
      </c>
      <c r="AK17" s="200" t="str">
        <f>IF((VLOOKUP($AH15,スマイリィ!$A$3:$J$33,5,FALSE))="","",(VLOOKUP($AH15,スマイリィ!$A$3:$J$33,5,FALSE)))</f>
        <v>室内</v>
      </c>
      <c r="AL17" s="200" t="str">
        <f>IF((VLOOKUP($AH15,スマイリィ!$A$3:$J$33,6,FALSE))="","",(VLOOKUP($AH15,スマイリィ!$A$3:$J$33,6,FALSE)))</f>
        <v>園庭</v>
      </c>
      <c r="AM17" s="17" t="str">
        <f>IF((VLOOKUP($AH15,スマイリィ!$A$3:$J$33,8,FALSE))="","",(VLOOKUP($AH15,スマイリィ!$A$3:$J$33,8,FALSE)))</f>
        <v/>
      </c>
      <c r="AN17" s="13" t="str">
        <f>IF((VLOOKUP($AH15,スマイリィ!$A$3:$J$33,7,FALSE))="","",(VLOOKUP($AH15,スマイリィ!$A$3:$J$33,7,FALSE)))</f>
        <v/>
      </c>
      <c r="AO17" s="45" t="str">
        <f>IF((VLOOKUP($AH15,スマイリィ!$A$3:$J$33,9,FALSE))="","",(VLOOKUP($AH15,スマイリィ!$A$3:$J$33,9,FALSE)))</f>
        <v>10:00－15:00</v>
      </c>
      <c r="AP17" s="13" t="str">
        <f>IF((VLOOKUP($AH15,スマイリィ!$A$3:$J$33,10,FALSE))="","",(VLOOKUP($AH15,スマイリィ!$A$3:$J$33,10,FALSE)))</f>
        <v>予</v>
      </c>
      <c r="AQ17" s="186" t="s">
        <v>379</v>
      </c>
      <c r="AR17" s="3"/>
      <c r="AS17" s="197" t="s">
        <v>13</v>
      </c>
      <c r="AT17" s="212" t="str">
        <f>IF((VLOOKUP($AR15,スマイリィ!$A$3:$J$33,4,FALSE))="","",(VLOOKUP($AR15,スマイリィ!$A$3:$J$33,4,FALSE)))</f>
        <v>手芸教室(お母さま対象)</v>
      </c>
      <c r="AU17" s="244" t="str">
        <f>IF((VLOOKUP($AR15,スマイリィ!$A$3:$J$33,5,FALSE))="","",(VLOOKUP($AR15,スマイリィ!$A$3:$J$33,5,FALSE)))</f>
        <v>室内</v>
      </c>
      <c r="AV17" s="244" t="str">
        <f>IF((VLOOKUP($AR15,スマイリィ!$A$3:$J$33,6,FALSE))="","",(VLOOKUP($AR15,スマイリィ!$A$3:$J$33,6,FALSE)))</f>
        <v>園庭</v>
      </c>
      <c r="AW17" s="94" t="str">
        <f>IF((VLOOKUP($AR15,スマイリィ!$A$3:$J$33,8,FALSE))="","",(VLOOKUP($AR15,スマイリィ!$A$3:$J$33,8,FALSE)))</f>
        <v>(３組まで)</v>
      </c>
      <c r="AX17" s="266" t="str">
        <f>IF((VLOOKUP($AR15,スマイリィ!$A$3:$J$33,7,FALSE))="","",(VLOOKUP($AR15,スマイリィ!$A$3:$J$33,7,FALSE)))</f>
        <v/>
      </c>
      <c r="AY17" s="237" t="str">
        <f>IF((VLOOKUP($AR15,スマイリィ!$A$3:$J$33,9,FALSE))="","",(VLOOKUP($AR15,スマイリィ!$A$3:$J$33,9,FALSE)))</f>
        <v>10:30－11:30</v>
      </c>
      <c r="AZ17" s="13" t="str">
        <f>IF((VLOOKUP($AR15,スマイリィ!$A$3:$J$33,10,FALSE))="","",(VLOOKUP($AR15,スマイリィ!$A$3:$J$33,10,FALSE)))</f>
        <v>予</v>
      </c>
      <c r="BA17" s="186" t="s">
        <v>243</v>
      </c>
      <c r="BB17" s="3"/>
      <c r="BC17" s="197" t="s">
        <v>13</v>
      </c>
      <c r="BD17" s="212" t="str">
        <f>IF((VLOOKUP($BB15,スマイリィ!$A$3:$J$33,4,FALSE))="","",(VLOOKUP($BB15,スマイリィ!$A$3:$J$33,4,FALSE)))</f>
        <v>手芸教室(お母さま対象)</v>
      </c>
      <c r="BE17" s="244" t="str">
        <f>IF((VLOOKUP($BB15,スマイリィ!$A$3:$J$33,5,FALSE))="","",(VLOOKUP($BB15,スマイリィ!$A$3:$J$33,5,FALSE)))</f>
        <v>室内</v>
      </c>
      <c r="BF17" s="244" t="str">
        <f>IF((VLOOKUP($BB15,スマイリィ!$A$3:$J$33,6,FALSE))="","",(VLOOKUP($BB15,スマイリィ!$A$3:$J$33,6,FALSE)))</f>
        <v>園庭</v>
      </c>
      <c r="BG17" s="94" t="str">
        <f>IF((VLOOKUP($BB15,スマイリィ!$A$3:$J$33,8,FALSE))="","",(VLOOKUP($BB15,スマイリィ!$A$3:$J$33,8,FALSE)))</f>
        <v>(３組まで)</v>
      </c>
      <c r="BH17" s="266" t="str">
        <f>IF((VLOOKUP($BB15,スマイリィ!$A$3:$J$33,7,FALSE))="","",(VLOOKUP($BB15,スマイリィ!$A$3:$J$33,7,FALSE)))</f>
        <v/>
      </c>
      <c r="BI17" s="237" t="str">
        <f>IF((VLOOKUP($BB15,スマイリィ!$A$3:$J$33,9,FALSE))="","",(VLOOKUP($BB15,スマイリィ!$A$3:$J$33,9,FALSE)))</f>
        <v>10:30－11:30</v>
      </c>
      <c r="BJ17" s="13" t="str">
        <f>IF((VLOOKUP($BB15,スマイリィ!$A$3:$J$33,10,FALSE))="","",(VLOOKUP($BB15,スマイリィ!$A$3:$J$33,10,FALSE)))</f>
        <v>予</v>
      </c>
      <c r="BK17" s="186" t="s">
        <v>243</v>
      </c>
      <c r="BL17" s="3"/>
      <c r="BM17" s="197" t="s">
        <v>13</v>
      </c>
      <c r="BN17" s="212" t="str">
        <f>IF((VLOOKUP($BL15,スマイリィ!$A$3:$J$33,4,FALSE))="","",(VLOOKUP($BL15,スマイリィ!$A$3:$J$33,4,FALSE)))</f>
        <v>室内遊びの日</v>
      </c>
      <c r="BO17" s="244" t="str">
        <f>IF((VLOOKUP($BL15,スマイリィ!$A$3:$J$33,5,FALSE))="","",(VLOOKUP($BL15,スマイリィ!$A$3:$J$33,5,FALSE)))</f>
        <v>室内</v>
      </c>
      <c r="BP17" s="244" t="str">
        <f>IF((VLOOKUP($BL15,スマイリィ!$A$3:$J$33,6,FALSE))="","",(VLOOKUP($BL15,スマイリィ!$A$3:$J$33,6,FALSE)))</f>
        <v>園庭</v>
      </c>
      <c r="BQ17" s="94" t="str">
        <f>IF((VLOOKUP($BL15,スマイリィ!$A$3:$J$33,8,FALSE))="","",(VLOOKUP($BL15,スマイリィ!$A$3:$J$33,8,FALSE)))</f>
        <v/>
      </c>
      <c r="BR17" s="266" t="str">
        <f>IF((VLOOKUP($BL15,スマイリィ!$A$3:$J$33,7,FALSE))="","",(VLOOKUP($BL15,スマイリィ!$A$3:$J$33,7,FALSE)))</f>
        <v/>
      </c>
      <c r="BS17" s="237" t="str">
        <f>IF((VLOOKUP($BL15,スマイリィ!$A$3:$J$33,9,FALSE))="","",(VLOOKUP($BL15,スマイリィ!$A$3:$J$33,9,FALSE)))</f>
        <v>10:00－15:00</v>
      </c>
      <c r="BT17" s="13" t="str">
        <f>IF((VLOOKUP($BL15,スマイリィ!$A$3:$J$33,10,FALSE))="","",(VLOOKUP($BL15,スマイリィ!$A$3:$J$33,10,FALSE)))</f>
        <v>予</v>
      </c>
      <c r="BU17" s="186" t="s">
        <v>243</v>
      </c>
      <c r="BV17" s="337"/>
      <c r="BW17" s="197"/>
      <c r="BX17" s="212" t="str">
        <f>IF((VLOOKUP($BV15,スマイリィ!$A$3:$J$33,4,FALSE))="","",(VLOOKUP($BV15,スマイリィ!$A$3:$J$33,4,FALSE)))</f>
        <v/>
      </c>
      <c r="BY17" s="266" t="str">
        <f>IF((VLOOKUP($BV15,スマイリィ!$A$3:$J$33,5,FALSE))="","",(VLOOKUP($BV15,スマイリィ!$A$3:$J$33,5,FALSE)))</f>
        <v/>
      </c>
      <c r="BZ17" s="266" t="str">
        <f>IF((VLOOKUP($BV15,スマイリィ!$A$3:$J$33,6,FALSE))="","",(VLOOKUP($BV15,スマイリィ!$A$3:$J$33,6,FALSE)))</f>
        <v/>
      </c>
      <c r="CA17" s="94" t="str">
        <f>IF((VLOOKUP($BV15,スマイリィ!$A$3:$J$33,8,FALSE))="","",(VLOOKUP($BV15,スマイリィ!$A$3:$J$33,8,FALSE)))</f>
        <v/>
      </c>
      <c r="CB17" s="266" t="str">
        <f>IF((VLOOKUP($BV15,スマイリィ!$A$3:$J$33,7,FALSE))="","",(VLOOKUP($BV15,スマイリィ!$A$3:$J$33,7,FALSE)))</f>
        <v/>
      </c>
      <c r="CC17" s="237" t="str">
        <f>IF((VLOOKUP($BV15,スマイリィ!$A$3:$J$33,9,FALSE))="","",(VLOOKUP($BV15,スマイリィ!$A$3:$J$33,9,FALSE)))</f>
        <v/>
      </c>
      <c r="CD17" s="13" t="str">
        <f>IF((VLOOKUP($BV15,スマイリィ!$A$3:$J$33,10,FALSE))="","",(VLOOKUP($BV15,スマイリィ!$A$3:$J$33,10,FALSE)))</f>
        <v/>
      </c>
      <c r="CE17" s="186"/>
      <c r="CP17" s="4"/>
      <c r="CQ17" s="4"/>
    </row>
    <row r="18" spans="3:114" ht="18" customHeight="1" x14ac:dyDescent="0.15">
      <c r="E18" s="51"/>
      <c r="J18" s="12"/>
      <c r="W18" s="12"/>
      <c r="AH18" s="3"/>
      <c r="AI18" s="197" t="s">
        <v>376</v>
      </c>
      <c r="AJ18" s="11" t="str">
        <f>IF((VLOOKUP($AH15,すわっこ!$A$3:$J$33,4,FALSE))="","",(VLOOKUP($AH15,すわっこ!$A$3:$J$33,4,FALSE)))</f>
        <v>ほのぼのデー</v>
      </c>
      <c r="AK18" s="200" t="str">
        <f>IF((VLOOKUP($AH15,すわっこ!$A$3:$J$33,5,FALSE))="","",(VLOOKUP($AH15,すわっこ!$A$3:$J$33,5,FALSE)))</f>
        <v>室内</v>
      </c>
      <c r="AL18" s="200" t="str">
        <f>IF((VLOOKUP($AH15,すわっこ!$A$3:$J$33,6,FALSE))="","",(VLOOKUP($AH15,すわっこ!$A$3:$JJ$33,6,FALSE)))</f>
        <v>園庭</v>
      </c>
      <c r="AM18" s="17" t="str">
        <f>IF((VLOOKUP($AH15,すわっこ!$A$3:$J$33,8,FALSE))="","",(VLOOKUP($AH15,すわっこ!$A$3:$J$33,8,FALSE)))</f>
        <v/>
      </c>
      <c r="AN18" s="13" t="str">
        <f>IF((VLOOKUP($AH15,すわっこ!$A$3:$J$33,7,FALSE))="","",(VLOOKUP($AH15,すわっこ!$A$3:$J$33,7,FALSE)))</f>
        <v/>
      </c>
      <c r="AO18" s="45" t="str">
        <f>IF((VLOOKUP($AH15,すわっこ!$A$3:$J$33,9,FALSE))="","",(VLOOKUP($AH15,すわっこ!$A$3:$J$33,9,FALSE)))</f>
        <v>10:00-12:00</v>
      </c>
      <c r="AP18" s="13" t="str">
        <f>IF((VLOOKUP($AH15,すわっこ!$A$3:$J$33,10,FALSE))="","",(VLOOKUP($AH15,すわっこ!$A$3:$J$33,10,FALSE)))</f>
        <v/>
      </c>
      <c r="AQ18" s="186" t="s">
        <v>380</v>
      </c>
      <c r="AR18" s="3"/>
      <c r="AS18" s="197" t="s">
        <v>13</v>
      </c>
      <c r="AT18" s="212" t="str">
        <f>IF((VLOOKUP($AR15,すわっこ!$A$3:$J$33,4,FALSE))="","",(VLOOKUP($AR15,すわっこ!$A$3:$J$33,4,FALSE)))</f>
        <v>YOGA（ヨガ）</v>
      </c>
      <c r="AU18" s="244" t="str">
        <f>IF((VLOOKUP($AR15,すわっこ!$A$3:$J$33,5,FALSE))="","",(VLOOKUP($AR15,すわっこ!$A$3:$J$33,5,FALSE)))</f>
        <v>室内</v>
      </c>
      <c r="AV18" s="244" t="str">
        <f>IF((VLOOKUP($AR15,すわっこ!$A$3:$J$33,6,FALSE))="","",(VLOOKUP($AR15,すわっこ!$A$3:$JJ$33,6,FALSE)))</f>
        <v>園庭</v>
      </c>
      <c r="AW18" s="94" t="str">
        <f>IF((VLOOKUP($AR15,すわっこ!$A$3:$J$33,8,FALSE))="","",(VLOOKUP($AR15,すわっこ!$A$3:$J$33,8,FALSE)))</f>
        <v>樋脇保健センター</v>
      </c>
      <c r="AX18" s="266" t="str">
        <f>IF((VLOOKUP($AR15,すわっこ!$A$3:$J$33,7,FALSE))="","",(VLOOKUP($AR15,すわっこ!$A$3:$J$33,7,FALSE)))</f>
        <v/>
      </c>
      <c r="AY18" s="237" t="str">
        <f>IF((VLOOKUP($AR15,すわっこ!$A$3:$J$33,9,FALSE))="","",(VLOOKUP($AR15,すわっこ!$A$3:$J$33,9,FALSE)))</f>
        <v>10:30-11:30</v>
      </c>
      <c r="AZ18" s="13" t="str">
        <f>IF((VLOOKUP($AR15,すわっこ!$A$3:$J$33,10,FALSE))="","",(VLOOKUP($AR15,すわっこ!$A$3:$J$33,10,FALSE)))</f>
        <v>予</v>
      </c>
      <c r="BA18" s="186" t="s">
        <v>244</v>
      </c>
      <c r="BB18" s="3"/>
      <c r="BC18" s="197" t="s">
        <v>13</v>
      </c>
      <c r="BD18" s="212" t="str">
        <f>IF((VLOOKUP($BB15,すわっこ!$A$3:$J$33,4,FALSE))="","",(VLOOKUP($BB15,すわっこ!$A$3:$J$33,4,FALSE)))</f>
        <v>YOGA（ヨガ）</v>
      </c>
      <c r="BE18" s="244" t="str">
        <f>IF((VLOOKUP($BB15,すわっこ!$A$3:$J$33,5,FALSE))="","",(VLOOKUP($BB15,すわっこ!$A$3:$J$33,5,FALSE)))</f>
        <v>室内</v>
      </c>
      <c r="BF18" s="244" t="str">
        <f>IF((VLOOKUP($BB15,すわっこ!$A$3:$J$33,6,FALSE))="","",(VLOOKUP($BB15,すわっこ!$A$3:$JJ$33,6,FALSE)))</f>
        <v>園庭</v>
      </c>
      <c r="BG18" s="94" t="str">
        <f>IF((VLOOKUP($BB15,すわっこ!$A$3:$J$33,8,FALSE))="","",(VLOOKUP($BB15,すわっこ!$A$3:$J$33,8,FALSE)))</f>
        <v>樋脇保健センター</v>
      </c>
      <c r="BH18" s="266" t="str">
        <f>IF((VLOOKUP($BB15,すわっこ!$A$3:$J$33,7,FALSE))="","",(VLOOKUP($BB15,すわっこ!$A$3:$J$33,7,FALSE)))</f>
        <v/>
      </c>
      <c r="BI18" s="237" t="str">
        <f>IF((VLOOKUP($BB15,すわっこ!$A$3:$J$33,9,FALSE))="","",(VLOOKUP($BB15,すわっこ!$A$3:$J$33,9,FALSE)))</f>
        <v>10:30-11:30</v>
      </c>
      <c r="BJ18" s="13" t="str">
        <f>IF((VLOOKUP($BB15,すわっこ!$A$3:$J$33,10,FALSE))="","",(VLOOKUP($BB15,すわっこ!$A$3:$J$33,10,FALSE)))</f>
        <v>予</v>
      </c>
      <c r="BK18" s="186" t="s">
        <v>244</v>
      </c>
      <c r="BL18" s="3"/>
      <c r="BM18" s="197" t="s">
        <v>13</v>
      </c>
      <c r="BN18" s="212" t="str">
        <f>IF((VLOOKUP($BL15,すわっこ!$A$3:$J$33,4,FALSE))="","",(VLOOKUP($BL15,すわっこ!$A$3:$J$33,4,FALSE)))</f>
        <v>YOGA（ヨガ）</v>
      </c>
      <c r="BO18" s="244" t="str">
        <f>IF((VLOOKUP($BL15,すわっこ!$A$3:$J$33,5,FALSE))="","",(VLOOKUP($BL15,すわっこ!$A$3:$J$33,5,FALSE)))</f>
        <v>室内</v>
      </c>
      <c r="BP18" s="244" t="str">
        <f>IF((VLOOKUP($BL15,すわっこ!$A$3:$J$33,6,FALSE))="","",(VLOOKUP($BL15,すわっこ!$A$3:$JJ$33,6,FALSE)))</f>
        <v>園庭</v>
      </c>
      <c r="BQ18" s="94" t="str">
        <f>IF((VLOOKUP($BL15,すわっこ!$A$3:$J$33,8,FALSE))="","",(VLOOKUP($BL15,すわっこ!$A$3:$J$33,8,FALSE)))</f>
        <v>樋脇保健センター</v>
      </c>
      <c r="BR18" s="266" t="str">
        <f>IF((VLOOKUP($BL15,すわっこ!$A$3:$J$33,7,FALSE))="","",(VLOOKUP($BL15,すわっこ!$A$3:$J$33,7,FALSE)))</f>
        <v/>
      </c>
      <c r="BS18" s="237" t="str">
        <f>IF((VLOOKUP($BL15,すわっこ!$A$3:$J$33,9,FALSE))="","",(VLOOKUP($BL15,すわっこ!$A$3:$J$33,9,FALSE)))</f>
        <v>10:30-11:30</v>
      </c>
      <c r="BT18" s="13" t="str">
        <f>IF((VLOOKUP($BL15,すわっこ!$A$3:$J$33,10,FALSE))="","",(VLOOKUP($BL15,すわっこ!$A$3:$J$33,10,FALSE)))</f>
        <v>予</v>
      </c>
      <c r="BU18" s="186" t="s">
        <v>244</v>
      </c>
      <c r="BV18" s="337"/>
      <c r="BW18" s="197"/>
      <c r="BX18" s="212" t="str">
        <f>IF((VLOOKUP($BV15,すわっこ!$A$3:$J$33,4,FALSE))="","",(VLOOKUP($BV15,すわっこ!$A$3:$J$33,4,FALSE)))</f>
        <v/>
      </c>
      <c r="BY18" s="266" t="str">
        <f>IF((VLOOKUP($BV15,すわっこ!$A$3:$J$33,5,FALSE))="","",(VLOOKUP($BV15,すわっこ!$A$3:$J$33,5,FALSE)))</f>
        <v/>
      </c>
      <c r="BZ18" s="266" t="str">
        <f>IF((VLOOKUP($BV15,すわっこ!$A$3:$J$33,6,FALSE))="","",(VLOOKUP($BV15,すわっこ!$A$3:$JJ$33,6,FALSE)))</f>
        <v/>
      </c>
      <c r="CA18" s="94" t="str">
        <f>IF((VLOOKUP($BV15,すわっこ!$A$3:$J$33,8,FALSE))="","",(VLOOKUP($BV15,すわっこ!$A$3:$J$33,8,FALSE)))</f>
        <v/>
      </c>
      <c r="CB18" s="266" t="str">
        <f>IF((VLOOKUP($BV15,すわっこ!$A$3:$J$33,7,FALSE))="","",(VLOOKUP($BV15,すわっこ!$A$3:$J$33,7,FALSE)))</f>
        <v/>
      </c>
      <c r="CC18" s="237" t="str">
        <f>IF((VLOOKUP($BV15,すわっこ!$A$3:$J$33,9,FALSE))="","",(VLOOKUP($BV15,すわっこ!$A$3:$J$33,9,FALSE)))</f>
        <v/>
      </c>
      <c r="CD18" s="13" t="str">
        <f>IF((VLOOKUP($BV15,すわっこ!$A$3:$J$33,10,FALSE))="","",(VLOOKUP($BV15,すわっこ!$A$3:$J$33,10,FALSE)))</f>
        <v/>
      </c>
      <c r="CE18" s="186"/>
      <c r="CP18" s="4"/>
      <c r="CQ18" s="4"/>
    </row>
    <row r="19" spans="3:114" ht="18" customHeight="1" x14ac:dyDescent="0.15"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X19" s="50"/>
      <c r="Y19" s="50"/>
      <c r="Z19" s="50"/>
      <c r="AA19" s="50"/>
      <c r="AB19" s="50"/>
      <c r="AC19" s="50"/>
      <c r="AD19" s="50"/>
      <c r="AE19" s="50"/>
      <c r="AF19" s="50"/>
      <c r="AH19" s="3"/>
      <c r="AI19" s="197" t="s">
        <v>376</v>
      </c>
      <c r="AJ19" s="11" t="str">
        <f>IF((VLOOKUP($AH15,てとて!$A$3:$J$33,4,FALSE))="","",(VLOOKUP($AH15,てとて!$A$3:$J$33,4,FALSE)))</f>
        <v>ねんね赤ちゃんうたあそび  足形アート</v>
      </c>
      <c r="AK19" s="200" t="str">
        <f>IF((VLOOKUP($AH15,てとて!$A$3:$J$33,5,FALSE))="","",(VLOOKUP($AH15,てとて!$A$3:$J$33,5,FALSE)))</f>
        <v>室内</v>
      </c>
      <c r="AL19" s="200" t="str">
        <f>IF((VLOOKUP($AH15,てとて!$A$3:$J$33,6,FALSE))="","",(VLOOKUP($AH15,てとて!$A$3:$J$33,6,FALSE)))</f>
        <v>園庭</v>
      </c>
      <c r="AM19" s="17" t="str">
        <f>IF((VLOOKUP($AH15,てとて!$A$3:$J$33,8,FALSE))="","",(VLOOKUP($AH15,てとて!$A$3:$J$33,8,FALSE)))</f>
        <v/>
      </c>
      <c r="AN19" s="13" t="str">
        <f>IF((VLOOKUP($AH15,てとて!$A$3:$J$33,7,FALSE))="","",(VLOOKUP($AH15,てとて!$A$3:$J$33,7,FALSE)))</f>
        <v>0～12ヶ月</v>
      </c>
      <c r="AO19" s="45" t="str">
        <f>IF((VLOOKUP($AH15,てとて!$A$3:$J$33,9,FALSE))="","",(VLOOKUP($AH15,てとて!$A$3:$J$33,9,FALSE)))</f>
        <v>10:30-11:30</v>
      </c>
      <c r="AP19" s="13" t="str">
        <f>IF((VLOOKUP($AH15,てとて!$A$3:$J$33,10,FALSE))="","",(VLOOKUP($AH15,てとて!$A$3:$J$33,10,FALSE)))</f>
        <v>予</v>
      </c>
      <c r="AQ19" s="186" t="s">
        <v>381</v>
      </c>
      <c r="AR19" s="3"/>
      <c r="AS19" s="197" t="s">
        <v>13</v>
      </c>
      <c r="AT19" s="212" t="str">
        <f>IF((VLOOKUP($AR15,てとて!$A$3:$J$33,4,FALSE))="","",(VLOOKUP($AR15,てとて!$A$3:$J$33,4,FALSE)))</f>
        <v>てとて講座「骨盤体操でリフレッシュ」</v>
      </c>
      <c r="AU19" s="244" t="str">
        <f>IF((VLOOKUP($AR15,てとて!$A$3:$J$33,5,FALSE))="","",(VLOOKUP($AR15,てとて!$A$3:$J$33,5,FALSE)))</f>
        <v>室内</v>
      </c>
      <c r="AV19" s="244" t="str">
        <f>IF((VLOOKUP($AR15,てとて!$A$3:$J$33,6,FALSE))="","",(VLOOKUP($AR15,てとて!$A$3:$J$33,6,FALSE)))</f>
        <v>園庭</v>
      </c>
      <c r="AW19" s="94" t="str">
        <f>IF((VLOOKUP($AR15,てとて!$A$3:$J$33,8,FALSE))="","",(VLOOKUP($AR15,てとて!$A$3:$J$33,8,FALSE)))</f>
        <v/>
      </c>
      <c r="AX19" s="266" t="str">
        <f>IF((VLOOKUP($AR15,てとて!$A$3:$J$33,7,FALSE))="","",(VLOOKUP($AR15,てとて!$A$3:$J$33,7,FALSE)))</f>
        <v>0～12ヶ月</v>
      </c>
      <c r="AY19" s="237" t="str">
        <f>IF((VLOOKUP($AR15,てとて!$A$3:$J$33,9,FALSE))="","",(VLOOKUP($AR15,てとて!$A$3:$J$33,9,FALSE)))</f>
        <v>10:30-11:30</v>
      </c>
      <c r="AZ19" s="13" t="str">
        <f>IF((VLOOKUP($AR15,てとて!$A$3:$J$33,10,FALSE))="","",(VLOOKUP($AR15,てとて!$A$3:$J$33,10,FALSE)))</f>
        <v>予</v>
      </c>
      <c r="BA19" s="186" t="s">
        <v>165</v>
      </c>
      <c r="BB19" s="3"/>
      <c r="BC19" s="197" t="s">
        <v>13</v>
      </c>
      <c r="BD19" s="212" t="str">
        <f>IF((VLOOKUP($BB15,てとて!$A$3:$J$33,4,FALSE))="","",(VLOOKUP($BB15,てとて!$A$3:$J$33,4,FALSE)))</f>
        <v>自由広場</v>
      </c>
      <c r="BE19" s="244" t="str">
        <f>IF((VLOOKUP($BB15,てとて!$A$3:$J$33,5,FALSE))="","",(VLOOKUP($BB15,てとて!$A$3:$J$33,5,FALSE)))</f>
        <v>室内</v>
      </c>
      <c r="BF19" s="244" t="str">
        <f>IF((VLOOKUP($BB15,てとて!$A$3:$J$33,6,FALSE))="","",(VLOOKUP($BB15,てとて!$A$3:$J$33,6,FALSE)))</f>
        <v>園庭</v>
      </c>
      <c r="BG19" s="94" t="str">
        <f>IF((VLOOKUP($BB15,てとて!$A$3:$J$33,8,FALSE))="","",(VLOOKUP($BB15,てとて!$A$3:$J$33,8,FALSE)))</f>
        <v/>
      </c>
      <c r="BH19" s="266" t="str">
        <f>IF((VLOOKUP($BB15,てとて!$A$3:$J$33,7,FALSE))="","",(VLOOKUP($BB15,てとて!$A$3:$J$33,7,FALSE)))</f>
        <v/>
      </c>
      <c r="BI19" s="237" t="str">
        <f>IF((VLOOKUP($BB15,てとて!$A$3:$J$33,9,FALSE))="","",(VLOOKUP($BB15,てとて!$A$3:$J$33,9,FALSE)))</f>
        <v>9:30-14:30</v>
      </c>
      <c r="BJ19" s="13" t="str">
        <f>IF((VLOOKUP($BB15,てとて!$A$3:$J$33,10,FALSE))="","",(VLOOKUP($BB15,てとて!$A$3:$J$33,10,FALSE)))</f>
        <v/>
      </c>
      <c r="BK19" s="186" t="s">
        <v>165</v>
      </c>
      <c r="BL19" s="3"/>
      <c r="BM19" s="197" t="s">
        <v>13</v>
      </c>
      <c r="BN19" s="212" t="str">
        <f>IF((VLOOKUP($BL15,てとて!$A$3:$J$33,4,FALSE))="","",(VLOOKUP($BL15,てとて!$A$3:$J$33,4,FALSE)))</f>
        <v>クリスマス会</v>
      </c>
      <c r="BO19" s="244" t="str">
        <f>IF((VLOOKUP($BL15,てとて!$A$3:$J$33,5,FALSE))="","",(VLOOKUP($BL15,てとて!$A$3:$J$33,5,FALSE)))</f>
        <v>室内</v>
      </c>
      <c r="BP19" s="244" t="str">
        <f>IF((VLOOKUP($BL15,てとて!$A$3:$J$33,6,FALSE))="","",(VLOOKUP($BL15,てとて!$A$3:$J$33,6,FALSE)))</f>
        <v>園庭</v>
      </c>
      <c r="BQ19" s="94" t="str">
        <f>IF((VLOOKUP($BL15,てとて!$A$3:$J$33,8,FALSE))="","",(VLOOKUP($BL15,てとて!$A$3:$J$33,8,FALSE)))</f>
        <v/>
      </c>
      <c r="BR19" s="266" t="str">
        <f>IF((VLOOKUP($BL15,てとて!$A$3:$J$33,7,FALSE))="","",(VLOOKUP($BL15,てとて!$A$3:$J$33,7,FALSE)))</f>
        <v/>
      </c>
      <c r="BS19" s="237" t="str">
        <f>IF((VLOOKUP($BL15,てとて!$A$3:$J$33,9,FALSE))="","",(VLOOKUP($BL15,てとて!$A$3:$J$33,9,FALSE)))</f>
        <v>10:30-11:30</v>
      </c>
      <c r="BT19" s="13" t="str">
        <f>IF((VLOOKUP($BL15,てとて!$A$3:$J$33,10,FALSE))="","",(VLOOKUP($BL15,てとて!$A$3:$J$33,10,FALSE)))</f>
        <v>予</v>
      </c>
      <c r="BU19" s="186" t="s">
        <v>165</v>
      </c>
      <c r="BV19" s="337"/>
      <c r="BW19" s="197"/>
      <c r="BX19" s="212" t="str">
        <f>IF((VLOOKUP($BV15,てとて!$A$3:$J$33,4,FALSE))="","",(VLOOKUP($BV15,てとて!$A$3:$J$33,4,FALSE)))</f>
        <v/>
      </c>
      <c r="BY19" s="266" t="str">
        <f>IF((VLOOKUP($BV15,てとて!$A$3:$J$33,5,FALSE))="","",(VLOOKUP($BV15,てとて!$A$3:$J$33,5,FALSE)))</f>
        <v/>
      </c>
      <c r="BZ19" s="266" t="str">
        <f>IF((VLOOKUP($BV15,てとて!$A$3:$J$33,6,FALSE))="","",(VLOOKUP($BV15,てとて!$A$3:$J$33,6,FALSE)))</f>
        <v/>
      </c>
      <c r="CA19" s="94"/>
      <c r="CB19" s="266" t="str">
        <f>IF((VLOOKUP($BV15,てとて!$A$3:$J$33,7,FALSE))="","",(VLOOKUP($BV15,てとて!$A$3:$J$33,7,FALSE)))</f>
        <v/>
      </c>
      <c r="CC19" s="237" t="str">
        <f>IF((VLOOKUP($BV15,てとて!$A$3:$J$33,9,FALSE))="","",(VLOOKUP($BV15,てとて!$A$3:$J$33,9,FALSE)))</f>
        <v/>
      </c>
      <c r="CD19" s="13" t="str">
        <f>IF((VLOOKUP($BV15,てとて!$A$3:$J$33,10,FALSE))="","",(VLOOKUP($BV15,てとて!$A$3:$J$33,10,FALSE)))</f>
        <v/>
      </c>
      <c r="CE19" s="186"/>
      <c r="CQ19" s="4"/>
    </row>
    <row r="20" spans="3:114" ht="18" customHeight="1" x14ac:dyDescent="0.15">
      <c r="E20" s="51"/>
      <c r="J20" s="57"/>
      <c r="W20" s="6"/>
      <c r="AH20" s="3"/>
      <c r="AI20" s="197" t="s">
        <v>376</v>
      </c>
      <c r="AJ20" s="11" t="str">
        <f>IF((VLOOKUP($AH15,ぱぴぃら!$A$3:$J$33,4,FALSE))="","",(VLOOKUP($AH15,ぱぴぃら!$A$3:$J$33,4,FALSE)))</f>
        <v>クリスマス製作</v>
      </c>
      <c r="AK20" s="200" t="str">
        <f>IF((VLOOKUP($AH15,ぱぴぃら!$A$3:$J$33,5,FALSE))="","",(VLOOKUP($AH15,ぱぴぃら!$A$3:$J$33,5,FALSE)))</f>
        <v>室内</v>
      </c>
      <c r="AL20" s="200" t="str">
        <f>IF((VLOOKUP($AH15,ぱぴぃら!$A$3:$J$33,6,FALSE))="","",(VLOOKUP($AH15,ぱぴぃら!$A$3:$J$33,6,FALSE)))</f>
        <v>園庭</v>
      </c>
      <c r="AM20" s="17" t="str">
        <f>IF((VLOOKUP($AH15,ぱぴぃら!$A$3:$J$33,8,FALSE))="","",(VLOOKUP($AH15,ぱぴぃら!$A$3:$J$33,8,FALSE)))</f>
        <v/>
      </c>
      <c r="AN20" s="13" t="str">
        <f>IF((VLOOKUP($AH15,ぱぴぃら!$A$3:$J$33,7,FALSE))="","",(VLOOKUP($AH15,ぱぴぃら!$A$3:$J$33,7,FALSE)))</f>
        <v>2歳児</v>
      </c>
      <c r="AO20" s="45" t="str">
        <f>IF((VLOOKUP($AH15,ぱぴぃら!$A$3:$J$33,9,FALSE))="","",(VLOOKUP($AH15,ぱぴぃら!$A$3:$J$33,9,FALSE)))</f>
        <v>9:50-11:00</v>
      </c>
      <c r="AP20" s="13" t="str">
        <f>IF((VLOOKUP($AH15,ぱぴぃら!$A$3:$J$33,10,FALSE))="","",(VLOOKUP($AH15,ぱぴぃら!$A$3:$J$33,10,FALSE)))</f>
        <v>予</v>
      </c>
      <c r="AQ20" s="186" t="s">
        <v>382</v>
      </c>
      <c r="AR20" s="3"/>
      <c r="AS20" s="197" t="s">
        <v>13</v>
      </c>
      <c r="AT20" s="212" t="str">
        <f>IF((VLOOKUP($AR15,ぱぴぃら!$A$3:$J$33,4,FALSE))="","",(VLOOKUP($AR15,ぱぴぃら!$A$3:$J$33,4,FALSE)))</f>
        <v>クリスマス製作</v>
      </c>
      <c r="AU20" s="244" t="str">
        <f>IF((VLOOKUP($AR15,ぱぴぃら!$A$3:$J$33,5,FALSE))="","",(VLOOKUP($AR15,ぱぴぃら!$A$3:$J$33,5,FALSE)))</f>
        <v>室内</v>
      </c>
      <c r="AV20" s="244" t="str">
        <f>IF((VLOOKUP($AR15,ぱぴぃら!$A$3:$J$33,6,FALSE))="","",(VLOOKUP($AR15,ぱぴぃら!$A$3:$J$33,6,FALSE)))</f>
        <v>園庭</v>
      </c>
      <c r="AW20" s="94" t="str">
        <f>IF((VLOOKUP($AR15,ぱぴぃら!$A$3:$J$33,8,FALSE))="","",(VLOOKUP($AR15,ぱぴぃら!$A$3:$J$33,8,FALSE)))</f>
        <v/>
      </c>
      <c r="AX20" s="266" t="str">
        <f>IF((VLOOKUP($AR15,ぱぴぃら!$A$3:$J$33,7,FALSE))="","",(VLOOKUP($AR15,ぱぴぃら!$A$3:$J$33,7,FALSE)))</f>
        <v>0歳児</v>
      </c>
      <c r="AY20" s="237" t="str">
        <f>IF((VLOOKUP($AR15,ぱぴぃら!$A$3:$J$33,9,FALSE))="","",(VLOOKUP($AR15,ぱぴぃら!$A$3:$J$33,9,FALSE)))</f>
        <v>9:50-11:00</v>
      </c>
      <c r="AZ20" s="13" t="str">
        <f>IF((VLOOKUP($AR15,ぱぴぃら!$A$3:$J$33,10,FALSE))="","",(VLOOKUP($AR15,ぱぴぃら!$A$3:$J$33,10,FALSE)))</f>
        <v>予</v>
      </c>
      <c r="BA20" s="186" t="s">
        <v>245</v>
      </c>
      <c r="BB20" s="3"/>
      <c r="BC20" s="197" t="s">
        <v>13</v>
      </c>
      <c r="BD20" s="212" t="str">
        <f>IF((VLOOKUP($BB15,ぱぴぃら!$A$3:$J$33,4,FALSE))="","",(VLOOKUP($BB15,ぱぴぃら!$A$3:$J$33,4,FALSE)))</f>
        <v>園庭室内開放</v>
      </c>
      <c r="BE20" s="244" t="str">
        <f>IF((VLOOKUP($BB15,ぱぴぃら!$A$3:$J$33,5,FALSE))="","",(VLOOKUP($BB15,ぱぴぃら!$A$3:$J$33,5,FALSE)))</f>
        <v>室内</v>
      </c>
      <c r="BF20" s="244" t="str">
        <f>IF((VLOOKUP($BB15,ぱぴぃら!$A$3:$J$33,6,FALSE))="","",(VLOOKUP($BB15,ぱぴぃら!$A$3:$J$33,6,FALSE)))</f>
        <v>園庭</v>
      </c>
      <c r="BG20" s="94" t="str">
        <f>IF((VLOOKUP($BB15,ぱぴぃら!$A$3:$J$33,8,FALSE))="","",(VLOOKUP($BB15,ぱぴぃら!$A$3:$J$33,8,FALSE)))</f>
        <v/>
      </c>
      <c r="BH20" s="266" t="str">
        <f>IF((VLOOKUP($BB15,ぱぴぃら!$A$3:$J$33,7,FALSE))="","",(VLOOKUP($BB15,ぱぴぃら!$A$3:$J$33,7,FALSE)))</f>
        <v/>
      </c>
      <c r="BI20" s="237" t="str">
        <f>IF((VLOOKUP($BB15,ぱぴぃら!$A$3:$J$33,9,FALSE))="","",(VLOOKUP($BB15,ぱぴぃら!$A$3:$J$33,9,FALSE)))</f>
        <v>9:00-15:00</v>
      </c>
      <c r="BJ20" s="13" t="str">
        <f>IF((VLOOKUP($BB15,ぱぴぃら!$A$3:$J$33,10,FALSE))="","",(VLOOKUP($BB15,ぱぴぃら!$A$3:$J$33,10,FALSE)))</f>
        <v>予</v>
      </c>
      <c r="BK20" s="186" t="s">
        <v>245</v>
      </c>
      <c r="BL20" s="3"/>
      <c r="BM20" s="197" t="s">
        <v>13</v>
      </c>
      <c r="BN20" s="212" t="str">
        <f>IF((VLOOKUP($BL15,ぱぴぃら!$A$3:$J$33,4,FALSE))="","",(VLOOKUP($BL15,ぱぴぃら!$A$3:$J$33,4,FALSE)))</f>
        <v>園庭室内開放</v>
      </c>
      <c r="BO20" s="244" t="str">
        <f>IF((VLOOKUP($BL15,ぱぴぃら!$A$3:$J$33,5,FALSE))="","",(VLOOKUP($BL15,ぱぴぃら!$A$3:$J$33,5,FALSE)))</f>
        <v>室内</v>
      </c>
      <c r="BP20" s="244" t="str">
        <f>IF((VLOOKUP($BL15,ぱぴぃら!$A$3:$J$33,6,FALSE))="","",(VLOOKUP($BL15,ぱぴぃら!$A$3:$J$33,6,FALSE)))</f>
        <v>園庭</v>
      </c>
      <c r="BQ20" s="94" t="str">
        <f>IF((VLOOKUP($BL15,ぱぴぃら!$A$3:$J$33,8,FALSE))="","",(VLOOKUP($BL15,ぱぴぃら!$A$3:$J$33,8,FALSE)))</f>
        <v/>
      </c>
      <c r="BR20" s="266" t="str">
        <f>IF((VLOOKUP($BL15,ぱぴぃら!$A$3:$J$33,7,FALSE))="","",(VLOOKUP($BL15,ぱぴぃら!$A$3:$J$33,7,FALSE)))</f>
        <v/>
      </c>
      <c r="BS20" s="237" t="str">
        <f>IF((VLOOKUP($BL15,ぱぴぃら!$A$3:$J$33,9,FALSE))="","",(VLOOKUP($BL15,ぱぴぃら!$A$3:$J$33,9,FALSE)))</f>
        <v>9:00-15:00</v>
      </c>
      <c r="BT20" s="13" t="str">
        <f>IF((VLOOKUP($BL15,ぱぴぃら!$A$3:$J$33,10,FALSE))="","",(VLOOKUP($BL15,ぱぴぃら!$A$3:$J$33,10,FALSE)))</f>
        <v>予</v>
      </c>
      <c r="BU20" s="186" t="s">
        <v>245</v>
      </c>
      <c r="BV20" s="337"/>
      <c r="BW20" s="197"/>
      <c r="BX20" s="212" t="str">
        <f>IF((VLOOKUP($BV15,ぱぴぃら!$A$3:$J$33,4,FALSE))="","",(VLOOKUP($BV15,ぱぴぃら!$A$3:$J$33,4,FALSE)))</f>
        <v/>
      </c>
      <c r="BY20" s="266" t="str">
        <f>IF((VLOOKUP($BV15,ぱぴぃら!$A$3:$J$33,5,FALSE))="","",(VLOOKUP($BV15,ぱぴぃら!$A$3:$J$33,5,FALSE)))</f>
        <v/>
      </c>
      <c r="BZ20" s="266" t="str">
        <f>IF((VLOOKUP($BV15,ぱぴぃら!$A$3:$J$33,6,FALSE))="","",(VLOOKUP($BV15,ぱぴぃら!$A$3:$J$33,6,FALSE)))</f>
        <v/>
      </c>
      <c r="CA20" s="94" t="str">
        <f>IF((VLOOKUP($BV15,ぱぴぃら!$A$3:$J$33,8,FALSE))="","",(VLOOKUP($BV15,ぱぴぃら!$A$3:$J$33,8,FALSE)))</f>
        <v/>
      </c>
      <c r="CB20" s="266" t="str">
        <f>IF((VLOOKUP($BV15,ぱぴぃら!$A$3:$J$33,7,FALSE))="","",(VLOOKUP($BV15,ぱぴぃら!$A$3:$J$33,7,FALSE)))</f>
        <v/>
      </c>
      <c r="CC20" s="237" t="str">
        <f>IF((VLOOKUP($BV15,ぱぴぃら!$A$3:$J$33,9,FALSE))="","",(VLOOKUP($BV15,ぱぴぃら!$A$3:$J$33,9,FALSE)))</f>
        <v/>
      </c>
      <c r="CD20" s="13" t="str">
        <f>IF((VLOOKUP($BV15,ぱぴぃら!$A$3:$J$33,10,FALSE))="","",(VLOOKUP($BV15,ぱぴぃら!$A$3:$J$33,10,FALSE)))</f>
        <v/>
      </c>
      <c r="CE20" s="186"/>
    </row>
    <row r="21" spans="3:114" ht="18" customHeight="1" x14ac:dyDescent="0.2"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X21" s="52"/>
      <c r="Y21" s="52"/>
      <c r="Z21" s="52"/>
      <c r="AA21" s="52"/>
      <c r="AB21" s="52"/>
      <c r="AC21" s="52"/>
      <c r="AD21" s="52"/>
      <c r="AE21" s="52"/>
      <c r="AF21" s="52"/>
      <c r="AH21" s="3"/>
      <c r="AI21" s="197" t="s">
        <v>376</v>
      </c>
      <c r="AJ21" s="11" t="str">
        <f>IF((VLOOKUP($AH15,ほっとランド!$A$3:$J$33,4,FALSE))="","",(VLOOKUP($AH15,ほっとランド!$A$3:$J$33,4,FALSE)))</f>
        <v>あぶちゃん</v>
      </c>
      <c r="AK21" s="200" t="str">
        <f>IF((VLOOKUP($AH15,ほっとランド!$A$3:$J$33,5,FALSE))="","",(VLOOKUP($AH15,ほっとランド!$A$3:$J$33,5,FALSE)))</f>
        <v>室内</v>
      </c>
      <c r="AL21" s="200" t="str">
        <f>IF((VLOOKUP($AH15,ほっとランド!$A$3:$J$33,6,FALSE))="","",(VLOOKUP($AH15,ほっとランド!$A$3:$J$33,6,FALSE)))</f>
        <v>園庭</v>
      </c>
      <c r="AM21" s="17" t="str">
        <f>IF((VLOOKUP($AH15,ほっとランド!$A$3:$J$33,8,FALSE))="","",(VLOOKUP($AH15,ほっとランド!$A$3:$J$33,8,FALSE)))</f>
        <v/>
      </c>
      <c r="AN21" s="13" t="str">
        <f>IF((VLOOKUP($AH15,ほっとランド!$A$3:$J$33,7,FALSE))="","",(VLOOKUP($AH15,ほっとランド!$A$3:$J$33,7,FALSE)))</f>
        <v>12ヶ月まで</v>
      </c>
      <c r="AO21" s="45" t="str">
        <f>IF((VLOOKUP($AH15,ほっとランド!$A$3:$J$33,9,FALSE))="","",(VLOOKUP($AH15,ほっとランド!$A$3:$J$33,9,FALSE)))</f>
        <v>10:00-12:00</v>
      </c>
      <c r="AP21" s="13" t="str">
        <f>IF((VLOOKUP($AH15,ほっとランド!$A$3:$J$33,10,FALSE))="","",(VLOOKUP($AH15,ほっとランド!$A$3:$J$33,10,FALSE)))</f>
        <v/>
      </c>
      <c r="AQ21" s="186" t="s">
        <v>383</v>
      </c>
      <c r="AR21" s="3"/>
      <c r="AS21" s="197" t="s">
        <v>13</v>
      </c>
      <c r="AT21" s="212" t="str">
        <f>IF((VLOOKUP($AR15,ほっとランド!$A$3:$J$33,4,FALSE))="","",(VLOOKUP($AR15,ほっとランド!$A$3:$J$33,4,FALSE)))</f>
        <v>あぶちゃん(プチクリスマス会)</v>
      </c>
      <c r="AU21" s="244" t="str">
        <f>IF((VLOOKUP($AR15,ほっとランド!$A$3:$J$33,5,FALSE))="","",(VLOOKUP($AR15,ほっとランド!$A$3:$J$33,5,FALSE)))</f>
        <v/>
      </c>
      <c r="AV21" s="244" t="str">
        <f>IF((VLOOKUP($AR15,ほっとランド!$A$3:$J$33,6,FALSE))="","",(VLOOKUP($AR15,ほっとランド!$A$3:$J$33,6,FALSE)))</f>
        <v>園庭</v>
      </c>
      <c r="AW21" s="94" t="str">
        <f>IF((VLOOKUP($AR15,ほっとランド!$A$3:$J$33,8,FALSE))="","",(VLOOKUP($AR15,ほっとランド!$A$3:$J$33,8,FALSE)))</f>
        <v/>
      </c>
      <c r="AX21" s="266" t="str">
        <f>IF((VLOOKUP($AR15,ほっとランド!$A$3:$J$33,7,FALSE))="","",(VLOOKUP($AR15,ほっとランド!$A$3:$J$33,7,FALSE)))</f>
        <v>12ヶ月まで</v>
      </c>
      <c r="AY21" s="237" t="str">
        <f>IF((VLOOKUP($AR15,ほっとランド!$A$3:$J$33,9,FALSE))="","",(VLOOKUP($AR15,ほっとランド!$A$3:$J$33,9,FALSE)))</f>
        <v>10:10-12:00</v>
      </c>
      <c r="AZ21" s="13" t="str">
        <f>IF((VLOOKUP($AR15,ほっとランド!$A$3:$J$33,10,FALSE))="","",(VLOOKUP($AR15,ほっとランド!$A$3:$J$33,10,FALSE)))</f>
        <v>予</v>
      </c>
      <c r="BA21" s="186" t="s">
        <v>246</v>
      </c>
      <c r="BB21" s="3"/>
      <c r="BC21" s="197" t="s">
        <v>13</v>
      </c>
      <c r="BD21" s="212" t="str">
        <f>IF((VLOOKUP($BB15,ほっとランド!$A$3:$J$33,4,FALSE))="","",(VLOOKUP($BB15,ほっとランド!$A$3:$J$33,4,FALSE)))</f>
        <v>あぶちゃん(ママのリカバリーエクササイズ)</v>
      </c>
      <c r="BE21" s="244" t="str">
        <f>IF((VLOOKUP($BB15,ほっとランド!$A$3:$J$33,5,FALSE))="","",(VLOOKUP($BB15,ほっとランド!$A$3:$J$33,5,FALSE)))</f>
        <v/>
      </c>
      <c r="BF21" s="244" t="str">
        <f>IF((VLOOKUP($BB15,ほっとランド!$A$3:$J$33,6,FALSE))="","",(VLOOKUP($BB15,ほっとランド!$A$3:$J$33,6,FALSE)))</f>
        <v>園庭</v>
      </c>
      <c r="BG21" s="94" t="str">
        <f>IF((VLOOKUP($BB15,ほっとランド!$A$3:$J$33,8,FALSE))="","",(VLOOKUP($BB15,ほっとランド!$A$3:$J$33,8,FALSE)))</f>
        <v>(8組)セントピア</v>
      </c>
      <c r="BH21" s="266" t="str">
        <f>IF((VLOOKUP($BB15,ほっとランド!$A$3:$J$33,7,FALSE))="","",(VLOOKUP($BB15,ほっとランド!$A$3:$J$33,7,FALSE)))</f>
        <v>12ヶ月まで</v>
      </c>
      <c r="BI21" s="237" t="str">
        <f>IF((VLOOKUP($BB15,ほっとランド!$A$3:$J$33,9,FALSE))="","",(VLOOKUP($BB15,ほっとランド!$A$3:$J$33,9,FALSE)))</f>
        <v>10:30-12:00</v>
      </c>
      <c r="BJ21" s="13" t="str">
        <f>IF((VLOOKUP($BB15,ほっとランド!$A$3:$J$33,10,FALSE))="","",(VLOOKUP($BB15,ほっとランド!$A$3:$J$33,10,FALSE)))</f>
        <v>予</v>
      </c>
      <c r="BK21" s="186" t="s">
        <v>246</v>
      </c>
      <c r="BL21" s="3"/>
      <c r="BM21" s="197" t="s">
        <v>13</v>
      </c>
      <c r="BN21" s="212" t="str">
        <f>IF((VLOOKUP($BL15,ほっとランド!$A$3:$J$33,4,FALSE))="","",(VLOOKUP($BL15,ほっとランド!$A$3:$J$33,4,FALSE)))</f>
        <v>フリーサークル</v>
      </c>
      <c r="BO21" s="244" t="str">
        <f>IF((VLOOKUP($BL15,ほっとランド!$A$3:$J$33,5,FALSE))="","",(VLOOKUP($BL15,ほっとランド!$A$3:$J$33,5,FALSE)))</f>
        <v>室内</v>
      </c>
      <c r="BP21" s="244" t="str">
        <f>IF((VLOOKUP($BL15,ほっとランド!$A$3:$J$33,6,FALSE))="","",(VLOOKUP($BL15,ほっとランド!$A$3:$J$33,6,FALSE)))</f>
        <v>園庭</v>
      </c>
      <c r="BQ21" s="269" t="str">
        <f>IF((VLOOKUP($BL15,ほっとランド!$A$3:$J$33,8,FALSE))="","",(VLOOKUP($BL15,ほっとランド!$A$3:$J$33,8,FALSE)))</f>
        <v/>
      </c>
      <c r="BR21" s="266"/>
      <c r="BS21" s="237" t="str">
        <f>IF((VLOOKUP($BL15,ほっとランド!$A$3:$J$33,9,FALSE))="","",(VLOOKUP($BL15,ほっとランド!$A$3:$J$33,9,FALSE)))</f>
        <v>10:00-12:00</v>
      </c>
      <c r="BT21" s="13" t="str">
        <f>IF((VLOOKUP($BL15,ほっとランド!$A$3:$J$33,10,FALSE))="","",(VLOOKUP($BL15,ほっとランド!$A$3:$J$33,10,FALSE)))</f>
        <v/>
      </c>
      <c r="BU21" s="186" t="s">
        <v>246</v>
      </c>
      <c r="BV21" s="337"/>
      <c r="BW21" s="197"/>
      <c r="BX21" s="212" t="str">
        <f>IF((VLOOKUP($BV15,ほっとランド!$A$3:$J$33,4,FALSE))="","",(VLOOKUP($BV15,ほっとランド!$A$3:$J$33,4,FALSE)))</f>
        <v/>
      </c>
      <c r="BY21" s="266" t="str">
        <f>IF((VLOOKUP($BV15,ほっとランド!$A$3:$J$33,5,FALSE))="","",(VLOOKUP($BV15,ほっとランド!$A$3:$J$33,5,FALSE)))</f>
        <v/>
      </c>
      <c r="BZ21" s="266" t="str">
        <f>IF((VLOOKUP($BV15,ほっとランド!$A$3:$J$33,6,FALSE))="","",(VLOOKUP($BV15,ほっとランド!$A$3:$J$33,6,FALSE)))</f>
        <v/>
      </c>
      <c r="CA21" s="94" t="str">
        <f>IF((VLOOKUP($BV15,ほっとランド!$A$3:$J$33,8,FALSE))="","",(VLOOKUP($BV15,ほっとランド!$A$3:$J$33,8,FALSE)))</f>
        <v/>
      </c>
      <c r="CB21" s="266" t="str">
        <f>IF((VLOOKUP($BV15,ほっとランド!$A$3:$J$33,7,FALSE))="","",(VLOOKUP($BV15,ほっとランド!$A$3:$J$33,7,FALSE)))</f>
        <v/>
      </c>
      <c r="CC21" s="237" t="str">
        <f>IF((VLOOKUP($BV15,ほっとランド!$A$3:$J$33,9,FALSE))="","",(VLOOKUP($BV15,ほっとランド!$A$3:$J$33,9,FALSE)))</f>
        <v/>
      </c>
      <c r="CD21" s="13" t="str">
        <f>IF((VLOOKUP($BV15,ほっとランド!$A$3:$J$33,10,FALSE))="","",(VLOOKUP($BV15,ほっとランド!$A$3:$J$33,10,FALSE)))</f>
        <v/>
      </c>
      <c r="CE21" s="186"/>
      <c r="CP21" s="4"/>
      <c r="CT21" s="4"/>
      <c r="CU21" s="4"/>
      <c r="CV21" s="4"/>
      <c r="CW21" s="4"/>
    </row>
    <row r="22" spans="3:114" ht="18" customHeight="1" x14ac:dyDescent="0.15">
      <c r="E22" s="51"/>
      <c r="J22" s="57"/>
      <c r="W22" s="6"/>
      <c r="X22" s="7"/>
      <c r="Y22" s="7"/>
      <c r="Z22" s="7"/>
      <c r="AA22" s="7"/>
      <c r="AB22" s="7"/>
      <c r="AC22" s="7"/>
      <c r="AD22" s="7"/>
      <c r="AE22" s="7"/>
      <c r="AF22" s="7"/>
      <c r="AH22" s="3"/>
      <c r="AI22" s="197" t="s">
        <v>376</v>
      </c>
      <c r="AJ22" s="11" t="str">
        <f>IF((VLOOKUP($AH15,ぽけっと!$A$3:$J$33,4,FALSE))="","",(VLOOKUP($AH15,ぽけっと!$A$3:$J$33,4,FALSE)))</f>
        <v>電話相談</v>
      </c>
      <c r="AK22" s="200" t="str">
        <f>IF((VLOOKUP($AH15,ぽけっと!$A$3:$J$33,5,FALSE))="","",(VLOOKUP($AH15,ぽけっと!$A$3:$J$33,5,FALSE)))</f>
        <v/>
      </c>
      <c r="AL22" s="200" t="str">
        <f>IF((VLOOKUP($AH15,ぽけっと!$A$3:$J$33,6,FALSE))="","",(VLOOKUP($AH15,ぽけっと!$A$3:$J$33,6,FALSE)))</f>
        <v/>
      </c>
      <c r="AM22" s="17" t="str">
        <f>IF((VLOOKUP($AH15,ぽけっと!$A$3:$J$33,8,FALSE))="","",(VLOOKUP($AH15,ぽけっと!$A$3:$J$33,8,FALSE)))</f>
        <v/>
      </c>
      <c r="AN22" s="13" t="str">
        <f>IF((VLOOKUP($AH15,ぽけっと!$A$3:$J$33,7,FALSE))="","",(VLOOKUP($AH15,ぽけっと!$A$3:$J$33,7,FALSE)))</f>
        <v/>
      </c>
      <c r="AO22" s="45" t="str">
        <f>IF((VLOOKUP($AH15,ぽけっと!$A$3:$J$33,9,FALSE))="","",(VLOOKUP($AH15,ぽけっと!$A$3:$J$33,9,FALSE)))</f>
        <v>9:00－14:00</v>
      </c>
      <c r="AP22" s="13" t="str">
        <f>IF((VLOOKUP($AH15,ぽけっと!$A$3:$J$33,10,FALSE))="","",(VLOOKUP($AH15,ぽけっと!$A$3:$J$33,10,FALSE)))</f>
        <v/>
      </c>
      <c r="AQ22" s="186" t="s">
        <v>384</v>
      </c>
      <c r="AR22" s="3"/>
      <c r="AS22" s="197" t="s">
        <v>13</v>
      </c>
      <c r="AT22" s="212" t="str">
        <f>IF((VLOOKUP($AR15,ぽけっと!$A$3:$J$33,4,FALSE))="","",(VLOOKUP($AR15,ぽけっと!$A$3:$J$33,4,FALSE)))</f>
        <v>コメット２さん見学ツアー（５組）/PM電話相談</v>
      </c>
      <c r="AU22" s="244" t="str">
        <f>IF((VLOOKUP($AR15,ぽけっと!$A$3:$J$33,5,FALSE))="","",(VLOOKUP($AR15,ぽけっと!$A$3:$J$33,5,FALSE)))</f>
        <v/>
      </c>
      <c r="AV22" s="244" t="str">
        <f>IF((VLOOKUP($AR15,ぽけっと!$A$3:$J$33,6,FALSE))="","",(VLOOKUP($AR15,ぽけっと!$A$3:$J$33,6,FALSE)))</f>
        <v/>
      </c>
      <c r="AW22" s="94" t="str">
        <f>IF((VLOOKUP($AR15,ぽけっと!$A$3:$J$33,8,FALSE))="","",(VLOOKUP($AR15,ぽけっと!$A$3:$J$33,8,FALSE)))</f>
        <v>高江未来学校内</v>
      </c>
      <c r="AX22" s="266" t="str">
        <f>IF((VLOOKUP($AR15,ぽけっと!$A$3:$J$33,7,FALSE))="","",(VLOOKUP($AR15,ぽけっと!$A$3:$J$33,7,FALSE)))</f>
        <v/>
      </c>
      <c r="AY22" s="237" t="str">
        <f>IF((VLOOKUP($AR15,ぽけっと!$A$3:$J$33,9,FALSE))="","",(VLOOKUP($AR15,ぽけっと!$A$3:$J$33,9,FALSE)))</f>
        <v>10:00－12:30</v>
      </c>
      <c r="AZ22" s="13" t="str">
        <f>IF((VLOOKUP($AR15,ぽけっと!$A$3:$J$33,10,FALSE))="","",(VLOOKUP($AR15,ぽけっと!$A$3:$J$33,10,FALSE)))</f>
        <v>予</v>
      </c>
      <c r="BA22" s="186" t="s">
        <v>247</v>
      </c>
      <c r="BB22" s="3"/>
      <c r="BC22" s="197" t="s">
        <v>13</v>
      </c>
      <c r="BD22" s="212" t="str">
        <f>IF((VLOOKUP($BB15,ぽけっと!$A$3:$J$33,4,FALSE))="","",(VLOOKUP($BB15,ぽけっと!$A$3:$J$33,4,FALSE)))</f>
        <v>コサージュ作り</v>
      </c>
      <c r="BE22" s="244" t="str">
        <f>IF((VLOOKUP($BB15,ぽけっと!$A$3:$J$33,5,FALSE))="","",(VLOOKUP($BB15,ぽけっと!$A$3:$J$33,5,FALSE)))</f>
        <v>室内</v>
      </c>
      <c r="BF22" s="244" t="str">
        <f>IF((VLOOKUP($BB15,ぽけっと!$A$3:$J$33,6,FALSE))="","",(VLOOKUP($BB15,ぽけっと!$A$3:$J$33,6,FALSE)))</f>
        <v/>
      </c>
      <c r="BG22" s="94" t="str">
        <f>IF((VLOOKUP($BB15,ぽけっと!$A$3:$J$33,8,FALSE))="","",(VLOOKUP($BB15,ぽけっと!$A$3:$J$33,8,FALSE)))</f>
        <v>(午前午後各５組)</v>
      </c>
      <c r="BH22" s="266" t="str">
        <f>IF((VLOOKUP($BB15,ぽけっと!$A$3:$J$33,7,FALSE))="","",(VLOOKUP($BB15,ぽけっと!$A$3:$J$33,7,FALSE)))</f>
        <v/>
      </c>
      <c r="BI22" s="237" t="str">
        <f>IF((VLOOKUP($BB15,ぽけっと!$A$3:$J$33,9,FALSE))="","",(VLOOKUP($BB15,ぽけっと!$A$3:$J$33,9,FALSE)))</f>
        <v>9:00－13:30</v>
      </c>
      <c r="BJ22" s="13" t="str">
        <f>IF((VLOOKUP($BB15,ぽけっと!$A$3:$J$33,10,FALSE))="","",(VLOOKUP($BB15,ぽけっと!$A$3:$J$33,10,FALSE)))</f>
        <v>予</v>
      </c>
      <c r="BK22" s="186" t="s">
        <v>247</v>
      </c>
      <c r="BL22" s="3"/>
      <c r="BM22" s="197" t="s">
        <v>13</v>
      </c>
      <c r="BN22" s="212" t="str">
        <f>IF((VLOOKUP($BL15,ぽけっと!$A$3:$J$33,4,FALSE))="","",(VLOOKUP($BL15,ぽけっと!$A$3:$J$33,4,FALSE)))</f>
        <v>ひよこの日</v>
      </c>
      <c r="BO22" s="244" t="str">
        <f>IF((VLOOKUP($BL15,ぽけっと!$A$3:$J$33,5,FALSE))="","",(VLOOKUP($BL15,ぽけっと!$A$3:$J$33,5,FALSE)))</f>
        <v>室内</v>
      </c>
      <c r="BP22" s="244" t="str">
        <f>IF((VLOOKUP($BL15,ぽけっと!$A$3:$J$33,6,FALSE))="","",(VLOOKUP($BL15,ぽけっと!$A$3:$J$33,6,FALSE)))</f>
        <v/>
      </c>
      <c r="BQ22" s="94" t="str">
        <f>IF((VLOOKUP($BL15,ぽけっと!$A$3:$J$33,8,FALSE))="","",(VLOOKUP($BL15,ぽけっと!$A$3:$J$33,8,FALSE)))</f>
        <v/>
      </c>
      <c r="BR22" s="266" t="str">
        <f>IF((VLOOKUP($BL15,ぽけっと!$A$3:$J$33,7,FALSE))="","",(VLOOKUP($BL15,ぽけっと!$A$3:$J$33,7,FALSE)))</f>
        <v>18ヶ月まで</v>
      </c>
      <c r="BS22" s="237" t="str">
        <f>IF((VLOOKUP($BL15,ぽけっと!$A$3:$J$33,9,FALSE))="","",(VLOOKUP($BL15,ぽけっと!$A$3:$J$33,9,FALSE)))</f>
        <v>9:00－14:00</v>
      </c>
      <c r="BT22" s="13" t="str">
        <f>IF((VLOOKUP($BL15,ぽけっと!$A$3:$J$33,10,FALSE))="","",(VLOOKUP($BL15,ぽけっと!$A$3:$J$33,10,FALSE)))</f>
        <v/>
      </c>
      <c r="BU22" s="186" t="s">
        <v>247</v>
      </c>
      <c r="BV22" s="337"/>
      <c r="BW22" s="197"/>
      <c r="BX22" s="212" t="str">
        <f>IF((VLOOKUP($BV15,ぽけっと!$A$3:$J$33,4,FALSE))="","",(VLOOKUP($BV15,ぽけっと!$A$3:$J$33,4,FALSE)))</f>
        <v/>
      </c>
      <c r="BY22" s="266" t="str">
        <f>IF((VLOOKUP($BV15,ぽけっと!$A$3:$J$33,5,FALSE))="","",(VLOOKUP($BV15,ぽけっと!$A$3:$J$33,5,FALSE)))</f>
        <v/>
      </c>
      <c r="BZ22" s="266" t="str">
        <f>IF((VLOOKUP($BV15,ぽけっと!$A$3:$J$33,6,FALSE))="","",(VLOOKUP($BV15,ぽけっと!$A$3:$J$33,6,FALSE)))</f>
        <v/>
      </c>
      <c r="CA22" s="94" t="str">
        <f>IF((VLOOKUP($BV15,ぽけっと!$A$3:$J$33,8,FALSE))="","",(VLOOKUP($BV15,ぽけっと!$A$3:$J$33,8,FALSE)))</f>
        <v/>
      </c>
      <c r="CB22" s="266" t="str">
        <f>IF((VLOOKUP($BV15,ぽけっと!$A$3:$J$33,7,FALSE))="","",(VLOOKUP($BV15,ぽけっと!$A$3:$J$33,7,FALSE)))</f>
        <v/>
      </c>
      <c r="CC22" s="237" t="str">
        <f>IF((VLOOKUP($BV15,ぽけっと!$A$3:$J$33,9,FALSE))="","",(VLOOKUP($BV15,ぽけっと!$A$3:$J$33,9,FALSE)))</f>
        <v/>
      </c>
      <c r="CD22" s="13" t="str">
        <f>IF((VLOOKUP($BV15,ぽけっと!$A$3:$J$33,10,FALSE))="","",(VLOOKUP($BV15,ぽけっと!$A$3:$J$33,10,FALSE)))</f>
        <v/>
      </c>
      <c r="CE22" s="186"/>
      <c r="CP22" s="4"/>
      <c r="CT22" s="4"/>
      <c r="CU22" s="4"/>
      <c r="CV22" s="4"/>
      <c r="CW22" s="4"/>
    </row>
    <row r="23" spans="3:114" ht="18" customHeight="1" x14ac:dyDescent="0.15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X23" s="50"/>
      <c r="Y23" s="50"/>
      <c r="Z23" s="50"/>
      <c r="AA23" s="50"/>
      <c r="AB23" s="50"/>
      <c r="AC23" s="50"/>
      <c r="AD23" s="50"/>
      <c r="AE23" s="50"/>
      <c r="AF23" s="50"/>
      <c r="AH23" s="3"/>
      <c r="AI23" s="198" t="s">
        <v>45</v>
      </c>
      <c r="AJ23" s="11" t="str">
        <f>IF((VLOOKUP($AH15,せせらぎ!$A$3:$J$33,4,FALSE))="","",(VLOOKUP($AH15,せせらぎ!$A$3:$J$33,4,FALSE)))</f>
        <v>園庭・室内開放</v>
      </c>
      <c r="AK23" s="200" t="str">
        <f>IF((VLOOKUP($AH15,せせらぎ!$A$3:$J$33,5,FALSE))="","",(VLOOKUP($AH15,せせらぎ!$A$3:$J$33,5,FALSE)))</f>
        <v>室内</v>
      </c>
      <c r="AL23" s="200" t="str">
        <f>IF((VLOOKUP($AH15,せせらぎ!$A$3:$J$33,6,FALSE))="","",(VLOOKUP($AH15,せせらぎ!$A$3:$J$33,6,FALSE)))</f>
        <v>園庭</v>
      </c>
      <c r="AM23" s="17" t="str">
        <f>IF((VLOOKUP($AH15,せせらぎ!$A$3:$J$33,8,FALSE))="","",(VLOOKUP($AH15,せせらぎ!$A$3:$J$33,8,FALSE)))</f>
        <v>入来こども園</v>
      </c>
      <c r="AN23" s="13" t="str">
        <f>IF((VLOOKUP($AH15,せせらぎ!$A$3:$J$33,7,FALSE))="","",(VLOOKUP($AH15,せせらぎ!$A$3:$J$33,7,FALSE)))</f>
        <v/>
      </c>
      <c r="AO23" s="45" t="str">
        <f>IF((VLOOKUP($AH15,せせらぎ!$A$3:$J$33,9,FALSE))="","",(VLOOKUP($AH15,せせらぎ!$A$3:$J$33,9,FALSE)))</f>
        <v>9:30-11:00</v>
      </c>
      <c r="AP23" s="13" t="str">
        <f>IF((VLOOKUP($AH15,せせらぎ!$A$3:$J$33,10,FALSE))="","",(VLOOKUP($AH15,せせらぎ!$A$3:$J$33,10,FALSE)))</f>
        <v/>
      </c>
      <c r="AQ23" s="187" t="s">
        <v>385</v>
      </c>
      <c r="AR23" s="3"/>
      <c r="AS23" s="198" t="s">
        <v>45</v>
      </c>
      <c r="AT23" s="212" t="str">
        <f>IF((VLOOKUP($AR15,せせらぎ!$A$3:$J$33,4,FALSE))="","",(VLOOKUP($AR15,せせらぎ!$A$3:$J$33,4,FALSE)))</f>
        <v>園庭・室内開放</v>
      </c>
      <c r="AU23" s="244" t="str">
        <f>IF((VLOOKUP($AR15,せせらぎ!$A$3:$J$33,5,FALSE))="","",(VLOOKUP($AR15,せせらぎ!$A$3:$J$33,5,FALSE)))</f>
        <v>室内</v>
      </c>
      <c r="AV23" s="244" t="str">
        <f>IF((VLOOKUP($AR15,せせらぎ!$A$3:$J$33,6,FALSE))="","",(VLOOKUP($AR15,せせらぎ!$A$3:$J$33,6,FALSE)))</f>
        <v>園庭</v>
      </c>
      <c r="AW23" s="94" t="str">
        <f>IF((VLOOKUP($AR15,せせらぎ!$A$3:$J$33,8,FALSE))="","",(VLOOKUP($AR15,せせらぎ!$A$3:$J$33,8,FALSE)))</f>
        <v>入来こども園</v>
      </c>
      <c r="AX23" s="266" t="str">
        <f>IF((VLOOKUP($AR15,せせらぎ!$A$3:$J$33,7,FALSE))="","",(VLOOKUP($AR15,せせらぎ!$A$3:$J$33,7,FALSE)))</f>
        <v/>
      </c>
      <c r="AY23" s="237" t="str">
        <f>IF((VLOOKUP($AR15,せせらぎ!$A$3:$J$33,9,FALSE))="","",(VLOOKUP($AR15,せせらぎ!$A$3:$J$33,9,FALSE)))</f>
        <v>9:30-11:00</v>
      </c>
      <c r="AZ23" s="13" t="str">
        <f>IF((VLOOKUP($AR15,せせらぎ!$A$3:$J$33,10,FALSE))="","",(VLOOKUP($AR15,せせらぎ!$A$3:$J$33,10,FALSE)))</f>
        <v/>
      </c>
      <c r="BA23" s="187" t="s">
        <v>248</v>
      </c>
      <c r="BB23" s="3"/>
      <c r="BC23" s="216" t="s">
        <v>412</v>
      </c>
      <c r="BD23" s="208" t="s">
        <v>449</v>
      </c>
      <c r="BE23" s="219"/>
      <c r="BF23" s="219"/>
      <c r="BG23" s="212" t="s">
        <v>141</v>
      </c>
      <c r="BH23" s="208"/>
      <c r="BI23" s="235" t="s">
        <v>63</v>
      </c>
      <c r="BJ23" s="207"/>
      <c r="BK23" s="187" t="s">
        <v>273</v>
      </c>
      <c r="BL23" s="3"/>
      <c r="BM23" s="216" t="s">
        <v>45</v>
      </c>
      <c r="BN23" s="212" t="s">
        <v>651</v>
      </c>
      <c r="BO23" s="244" t="s">
        <v>480</v>
      </c>
      <c r="BP23" s="244" t="s">
        <v>481</v>
      </c>
      <c r="BQ23" s="94" t="s">
        <v>652</v>
      </c>
      <c r="BR23" s="266" t="s">
        <v>351</v>
      </c>
      <c r="BS23" s="237" t="s">
        <v>529</v>
      </c>
      <c r="BT23" s="13" t="s">
        <v>351</v>
      </c>
      <c r="BU23" s="187" t="s">
        <v>248</v>
      </c>
      <c r="BV23" s="337"/>
      <c r="BW23" s="198"/>
      <c r="BX23" s="212" t="str">
        <f>IF((VLOOKUP($BV15,せせらぎ!$A$3:$J$33,4,FALSE))="","",(VLOOKUP($BV15,せせらぎ!$A$3:$J$33,4,FALSE)))</f>
        <v/>
      </c>
      <c r="BY23" s="266" t="str">
        <f>IF((VLOOKUP($BV15,せせらぎ!$A$3:$J$33,5,FALSE))="","",(VLOOKUP($BV15,せせらぎ!$A$3:$J$33,5,FALSE)))</f>
        <v/>
      </c>
      <c r="BZ23" s="266" t="str">
        <f>IF((VLOOKUP($BV15,せせらぎ!$A$3:$J$33,6,FALSE))="","",(VLOOKUP($BV15,せせらぎ!$A$3:$J$33,6,FALSE)))</f>
        <v/>
      </c>
      <c r="CA23" s="94" t="str">
        <f>IF((VLOOKUP($BV15,せせらぎ!$A$3:$J$33,8,FALSE))="","",(VLOOKUP($BV15,せせらぎ!$A$3:$J$33,8,FALSE)))</f>
        <v/>
      </c>
      <c r="CB23" s="266" t="str">
        <f>IF((VLOOKUP($BV15,せせらぎ!$A$3:$J$33,7,FALSE))="","",(VLOOKUP($BV15,せせらぎ!$A$3:$J$33,7,FALSE)))</f>
        <v/>
      </c>
      <c r="CC23" s="237" t="str">
        <f>IF((VLOOKUP($BV15,せせらぎ!$A$3:$J$33,9,FALSE))="","",(VLOOKUP($BV15,せせらぎ!$A$3:$J$33,9,FALSE)))</f>
        <v/>
      </c>
      <c r="CD23" s="13" t="str">
        <f>IF((VLOOKUP($BV15,せせらぎ!$A$3:$J$33,10,FALSE))="","",(VLOOKUP($BV15,せせらぎ!$A$3:$J$33,10,FALSE)))</f>
        <v/>
      </c>
      <c r="CE23" s="187"/>
    </row>
    <row r="24" spans="3:114" ht="18" customHeight="1" x14ac:dyDescent="0.15">
      <c r="E24" s="51"/>
      <c r="J24" s="57"/>
      <c r="W24" s="6"/>
      <c r="AH24" s="3"/>
      <c r="AI24" s="216" t="s">
        <v>45</v>
      </c>
      <c r="AJ24" s="208" t="s">
        <v>447</v>
      </c>
      <c r="AK24" s="219"/>
      <c r="AL24" s="219"/>
      <c r="AM24" s="212" t="s">
        <v>141</v>
      </c>
      <c r="AN24" s="208"/>
      <c r="AO24" s="235" t="s">
        <v>63</v>
      </c>
      <c r="AP24" s="207"/>
      <c r="AQ24" s="187" t="s">
        <v>273</v>
      </c>
      <c r="AR24" s="3"/>
      <c r="AS24" s="216" t="s">
        <v>45</v>
      </c>
      <c r="AT24" s="208" t="s">
        <v>448</v>
      </c>
      <c r="AU24" s="219"/>
      <c r="AV24" s="219"/>
      <c r="AW24" s="212" t="s">
        <v>141</v>
      </c>
      <c r="AX24" s="208"/>
      <c r="AY24" s="235" t="s">
        <v>63</v>
      </c>
      <c r="AZ24" s="207"/>
      <c r="BA24" s="187" t="s">
        <v>273</v>
      </c>
      <c r="BB24" s="3"/>
      <c r="BC24" s="217"/>
      <c r="BD24" s="94"/>
      <c r="BE24" s="244"/>
      <c r="BF24" s="244"/>
      <c r="BG24" s="94"/>
      <c r="BH24" s="266"/>
      <c r="BI24" s="236"/>
      <c r="BK24" s="225"/>
      <c r="BL24" s="3"/>
      <c r="BM24" s="216" t="s">
        <v>45</v>
      </c>
      <c r="BN24" s="208" t="s">
        <v>450</v>
      </c>
      <c r="BO24" s="219"/>
      <c r="BP24" s="219"/>
      <c r="BQ24" s="212" t="s">
        <v>141</v>
      </c>
      <c r="BR24" s="208"/>
      <c r="BS24" s="234" t="s">
        <v>63</v>
      </c>
      <c r="BT24" s="207"/>
      <c r="BU24" s="187" t="s">
        <v>273</v>
      </c>
      <c r="BV24" s="337"/>
      <c r="BW24" s="216"/>
      <c r="BX24" s="212"/>
      <c r="BY24" s="266"/>
      <c r="BZ24" s="266"/>
      <c r="CA24" s="94"/>
      <c r="CB24" s="266"/>
      <c r="CC24" s="237"/>
      <c r="CD24" s="286"/>
      <c r="CE24" s="187"/>
      <c r="CP24" s="4"/>
    </row>
    <row r="25" spans="3:114" ht="18" customHeight="1" x14ac:dyDescent="0.1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X25" s="50"/>
      <c r="Y25" s="50"/>
      <c r="Z25" s="50"/>
      <c r="AA25" s="50"/>
      <c r="AB25" s="50"/>
      <c r="AC25" s="50"/>
      <c r="AD25" s="50"/>
      <c r="AE25" s="50"/>
      <c r="AF25" s="50"/>
      <c r="AH25" s="3"/>
      <c r="AI25" s="217" t="s">
        <v>44</v>
      </c>
      <c r="AJ25" s="305" t="s">
        <v>428</v>
      </c>
      <c r="AK25" s="219"/>
      <c r="AL25" s="219"/>
      <c r="AM25" s="212" t="s">
        <v>194</v>
      </c>
      <c r="AN25" s="208"/>
      <c r="AO25" s="235" t="s">
        <v>63</v>
      </c>
      <c r="AP25" s="207"/>
      <c r="AQ25" s="222" t="s">
        <v>280</v>
      </c>
      <c r="AR25" s="3"/>
      <c r="AS25" s="217" t="s">
        <v>44</v>
      </c>
      <c r="AT25" s="94" t="s">
        <v>425</v>
      </c>
      <c r="AU25" s="219"/>
      <c r="AV25" s="219"/>
      <c r="AW25" s="94" t="s">
        <v>347</v>
      </c>
      <c r="AX25" s="208" t="s">
        <v>345</v>
      </c>
      <c r="AY25" s="234" t="s">
        <v>64</v>
      </c>
      <c r="AZ25" s="4"/>
      <c r="BA25" s="223" t="s">
        <v>285</v>
      </c>
      <c r="BB25" s="3"/>
      <c r="BC25" s="217"/>
      <c r="BD25" s="94"/>
      <c r="BE25" s="244"/>
      <c r="BF25" s="244"/>
      <c r="BG25" s="94"/>
      <c r="BH25" s="266"/>
      <c r="BI25" s="236"/>
      <c r="BK25" s="340"/>
      <c r="BL25" s="3"/>
      <c r="BM25" s="216"/>
      <c r="BN25" s="208"/>
      <c r="BO25" s="219"/>
      <c r="BP25" s="219"/>
      <c r="BQ25" s="212"/>
      <c r="BR25" s="208"/>
      <c r="BS25" s="234"/>
      <c r="BT25" s="207"/>
      <c r="BU25" s="187"/>
      <c r="BV25" s="337"/>
      <c r="BW25" s="4"/>
      <c r="BX25" s="212"/>
      <c r="BY25" s="266"/>
      <c r="BZ25" s="266"/>
      <c r="CA25" s="94"/>
      <c r="CB25" s="266"/>
      <c r="CC25" s="237"/>
      <c r="CD25" s="13"/>
      <c r="CE25" s="9"/>
    </row>
    <row r="26" spans="3:114" ht="18" customHeight="1" thickBot="1" x14ac:dyDescent="0.2">
      <c r="E26" s="51"/>
      <c r="J26" s="57"/>
      <c r="W26" s="6"/>
      <c r="AH26" s="5"/>
      <c r="AI26" s="14"/>
      <c r="AJ26" s="15"/>
      <c r="AK26" s="238"/>
      <c r="AL26" s="238"/>
      <c r="AM26" s="274"/>
      <c r="AN26" s="16"/>
      <c r="AO26" s="280"/>
      <c r="AP26" s="16"/>
      <c r="AQ26" s="10"/>
      <c r="AR26" s="5"/>
      <c r="AS26" s="14"/>
      <c r="AT26" s="213"/>
      <c r="AU26" s="247"/>
      <c r="AV26" s="247"/>
      <c r="AW26" s="276"/>
      <c r="AX26" s="270"/>
      <c r="AY26" s="241"/>
      <c r="AZ26" s="16"/>
      <c r="BA26" s="10"/>
      <c r="BB26" s="5"/>
      <c r="BC26" s="14"/>
      <c r="BD26" s="242"/>
      <c r="BE26" s="248"/>
      <c r="BF26" s="248"/>
      <c r="BG26" s="277"/>
      <c r="BH26" s="267"/>
      <c r="BI26" s="241"/>
      <c r="BJ26" s="1"/>
      <c r="BK26" s="10"/>
      <c r="BL26" s="5"/>
      <c r="BM26" s="14"/>
      <c r="BN26" s="242"/>
      <c r="BO26" s="248"/>
      <c r="BP26" s="248"/>
      <c r="BQ26" s="277"/>
      <c r="BR26" s="267"/>
      <c r="BS26" s="241"/>
      <c r="BT26" s="1"/>
      <c r="BU26" s="10"/>
      <c r="BV26" s="338"/>
      <c r="BW26" s="4"/>
      <c r="BX26" s="212"/>
      <c r="BY26" s="266"/>
      <c r="BZ26" s="266"/>
      <c r="CA26" s="94"/>
      <c r="CB26" s="266"/>
      <c r="CC26" s="237"/>
      <c r="CE26" s="9"/>
    </row>
    <row r="27" spans="3:114" ht="18" customHeight="1" x14ac:dyDescent="0.15"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AH27" s="18">
        <f>AH15+1</f>
        <v>4</v>
      </c>
      <c r="AI27" s="197" t="s">
        <v>376</v>
      </c>
      <c r="AJ27" s="11" t="str">
        <f>IF((VLOOKUP($AH27,おいでおいで!$A$3:$J$33,4,FALSE))="","",(VLOOKUP($AH27,おいでおいで!$A$3:$J$33,4,FALSE)))</f>
        <v>室内開放</v>
      </c>
      <c r="AK27" s="200" t="str">
        <f>IF((VLOOKUP($AH27,おいでおいで!$A$3:$J$33,5,FALSE))="","",(VLOOKUP($AH27,おいでおいで!$A$3:$J$33,5,FALSE)))</f>
        <v>室内</v>
      </c>
      <c r="AL27" s="200" t="str">
        <f>IF((VLOOKUP($AH27,おいでおいで!$A$3:$J$33,6,FALSE))="","",(VLOOKUP($AH27,おいでおいで!$A$3:$J$33,6,FALSE)))</f>
        <v/>
      </c>
      <c r="AM27" s="17" t="str">
        <f>IF((VLOOKUP($AH27,おいでおいで!$A$3:$J$33,8,FALSE))="","",(VLOOKUP($AH27,おいでおいで!$A$3:$J$33,8,FALSE)))</f>
        <v/>
      </c>
      <c r="AN27" s="13" t="str">
        <f>IF((VLOOKUP($AH27,おいでおいで!$A$3:$J$33,7,FALSE))="","",(VLOOKUP($AH27,おいでおいで!$A$3:$J$33,7,FALSE)))</f>
        <v/>
      </c>
      <c r="AO27" s="45" t="str">
        <f>IF((VLOOKUP($AH27,おいでおいで!$A$3:$J$33,9,FALSE))="","",(VLOOKUP($AH27,おいでおいで!$A$3:$J$33,9,FALSE)))</f>
        <v>9:30-15:30</v>
      </c>
      <c r="AP27" s="13" t="str">
        <f>IF((VLOOKUP($AH27,おいでおいで!$A$3:$J$33,10,FALSE))="","",(VLOOKUP($AH27,おいでおいで!$A$3:$J$33,10,FALSE)))</f>
        <v/>
      </c>
      <c r="AQ27" s="186" t="s">
        <v>377</v>
      </c>
      <c r="AR27" s="18">
        <f>AR15+1</f>
        <v>11</v>
      </c>
      <c r="AS27" s="197" t="s">
        <v>13</v>
      </c>
      <c r="AT27" s="212" t="str">
        <f>IF((VLOOKUP($AR27,おいでおいで!$A$3:$J$33,4,FALSE))="","",(VLOOKUP($AR27,おいでおいで!$A$3:$J$33,4,FALSE)))</f>
        <v>折り紙遊び</v>
      </c>
      <c r="AU27" s="244" t="str">
        <f>IF((VLOOKUP($AR27,おいでおいで!$A$3:$J$33,5,FALSE))="","",(VLOOKUP($AR27,おいでおいで!$A$3:$J$33,5,FALSE)))</f>
        <v>室内</v>
      </c>
      <c r="AV27" s="244" t="str">
        <f>IF((VLOOKUP($AR27,おいでおいで!$A$3:$J$33,6,FALSE))="","",(VLOOKUP($AR27,おいでおいで!$A$3:$J$33,6,FALSE)))</f>
        <v/>
      </c>
      <c r="AW27" s="94" t="str">
        <f>IF((VLOOKUP($AR27,おいでおいで!$A$3:$J$33,8,FALSE))="","",(VLOOKUP($AR27,おいでおいで!$A$3:$J$33,8,FALSE)))</f>
        <v/>
      </c>
      <c r="AX27" s="266" t="str">
        <f>IF((VLOOKUP($AR27,おいでおいで!$A$3:$J$33,7,FALSE))="","",(VLOOKUP($AR27,おいでおいで!$A$3:$J$33,7,FALSE)))</f>
        <v/>
      </c>
      <c r="AY27" s="237" t="str">
        <f>IF((VLOOKUP($AR27,おいでおいで!$A$3:$J$33,9,FALSE))="","",(VLOOKUP($AR27,おいでおいで!$A$3:$J$33,9,FALSE)))</f>
        <v>11:00-11:30</v>
      </c>
      <c r="AZ27" s="13" t="str">
        <f>IF((VLOOKUP($AR27,おいでおいで!$A$3:$J$33,10,FALSE))="","",(VLOOKUP($AR27,おいでおいで!$A$3:$J$33,10,FALSE)))</f>
        <v>予</v>
      </c>
      <c r="BA27" s="186" t="s">
        <v>241</v>
      </c>
      <c r="BB27" s="18">
        <f>BB15+1</f>
        <v>18</v>
      </c>
      <c r="BC27" s="197" t="s">
        <v>13</v>
      </c>
      <c r="BD27" s="212" t="str">
        <f>IF((VLOOKUP($BB27,おいでおいで!$A$3:$J$33,4,FALSE))="","",(VLOOKUP($BB27,おいでおいで!$A$3:$J$33,4,FALSE)))</f>
        <v>ママ応援『産後ケア』</v>
      </c>
      <c r="BE27" s="244" t="str">
        <f>IF((VLOOKUP($BB27,おいでおいで!$A$3:$J$33,5,FALSE))="","",(VLOOKUP($BB27,おいでおいで!$A$3:$J$33,5,FALSE)))</f>
        <v/>
      </c>
      <c r="BF27" s="244" t="str">
        <f>IF((VLOOKUP($BB27,おいでおいで!$A$3:$J$33,6,FALSE))="","",(VLOOKUP($BB27,おいでおいで!$A$3:$J$33,6,FALSE)))</f>
        <v/>
      </c>
      <c r="BG27" s="94" t="str">
        <f>IF((VLOOKUP($BB27,おいでおいで!$A$3:$J$33,8,FALSE))="","",(VLOOKUP($BB27,おいでおいで!$A$3:$J$33,8,FALSE)))</f>
        <v/>
      </c>
      <c r="BH27" s="266" t="str">
        <f>IF((VLOOKUP($BB27,おいでおいで!$A$3:$J$33,7,FALSE))="","",(VLOOKUP($BB27,おいでおいで!$A$3:$J$33,7,FALSE)))</f>
        <v>1歳未満児</v>
      </c>
      <c r="BI27" s="237" t="str">
        <f>IF((VLOOKUP($BB27,おいでおいで!$A$3:$J$33,9,FALSE))="","",(VLOOKUP($BB27,おいでおいで!$A$3:$J$33,9,FALSE)))</f>
        <v>9:30-15:30</v>
      </c>
      <c r="BJ27" s="13" t="str">
        <f>IF((VLOOKUP($BB27,おいでおいで!$A$3:$J$33,10,FALSE))="","",(VLOOKUP($BB27,おいでおいで!$A$3:$J$33,10,FALSE)))</f>
        <v>予</v>
      </c>
      <c r="BK27" s="186" t="s">
        <v>241</v>
      </c>
      <c r="BL27" s="18">
        <f>BL15+1</f>
        <v>25</v>
      </c>
      <c r="BM27" s="197" t="s">
        <v>13</v>
      </c>
      <c r="BN27" s="212" t="str">
        <f>IF((VLOOKUP($BL27,おいでおいで!$A$3:$J$33,4,FALSE))="","",(VLOOKUP($BL27,おいでおいで!$A$3:$J$33,4,FALSE)))</f>
        <v>元気っず　</v>
      </c>
      <c r="BO27" s="244" t="str">
        <f>IF((VLOOKUP($BL27,おいでおいで!$A$3:$J$33,5,FALSE))="","",(VLOOKUP($BL27,おいでおいで!$A$3:$J$33,5,FALSE)))</f>
        <v/>
      </c>
      <c r="BP27" s="244" t="str">
        <f>IF((VLOOKUP($BL27,おいでおいで!$A$3:$J$33,6,FALSE))="","",(VLOOKUP($BL27,おいでおいで!$A$3:$J$33,6,FALSE)))</f>
        <v/>
      </c>
      <c r="BQ27" s="94" t="str">
        <f>IF((VLOOKUP($BL27,おいでおいで!$A$3:$J$33,8,FALSE))="","",(VLOOKUP($BL27,おいでおいで!$A$3:$J$33,8,FALSE)))</f>
        <v/>
      </c>
      <c r="BR27" s="266" t="str">
        <f>IF((VLOOKUP($BL27,おいでおいで!$A$3:$J$33,7,FALSE))="","",(VLOOKUP($BL27,おいでおいで!$A$3:$J$33,7,FALSE)))</f>
        <v/>
      </c>
      <c r="BS27" s="237" t="str">
        <f>IF((VLOOKUP($BL27,おいでおいで!$A$3:$J$33,9,FALSE))="","",(VLOOKUP($BL27,おいでおいで!$A$3:$J$33,9,FALSE)))</f>
        <v>11:00-12:00</v>
      </c>
      <c r="BT27" s="13" t="str">
        <f>IF((VLOOKUP($BL27,おいでおいで!$A$3:$J$33,10,FALSE))="","",(VLOOKUP($BL27,おいでおいで!$A$3:$J$33,10,FALSE)))</f>
        <v>予</v>
      </c>
      <c r="BU27" s="186" t="s">
        <v>241</v>
      </c>
      <c r="BV27" s="18"/>
      <c r="BW27" s="197"/>
      <c r="BX27" s="212"/>
      <c r="BY27" s="266"/>
      <c r="BZ27" s="266"/>
      <c r="CA27" s="94"/>
      <c r="CB27" s="266"/>
      <c r="CC27" s="237"/>
      <c r="CD27" s="13"/>
      <c r="CE27" s="186"/>
    </row>
    <row r="28" spans="3:114" ht="18" customHeight="1" x14ac:dyDescent="0.15">
      <c r="E28" s="51"/>
      <c r="J28" s="57"/>
      <c r="W28" s="6"/>
      <c r="AH28" s="3" t="s">
        <v>237</v>
      </c>
      <c r="AI28" s="197" t="s">
        <v>376</v>
      </c>
      <c r="AJ28" s="11" t="str">
        <f>IF((VLOOKUP($AH27,すくすくランド!$A$3:$J57,4,FALSE))="","",(VLOOKUP($AH27,すくすくランド!$A$3:$J$33,4,FALSE)))</f>
        <v>0歳親子あそび</v>
      </c>
      <c r="AK28" s="200" t="str">
        <f>IF((VLOOKUP($AH27,すくすくランド!$A$3:$J$33,5,FALSE))="","",(VLOOKUP($AH27,すくすくランド!$A$3:$J$33,5,FALSE)))</f>
        <v>室内</v>
      </c>
      <c r="AL28" s="200" t="str">
        <f>IF((VLOOKUP($AH27,すくすくランド!$A$3:$J$33,6,FALSE))="","",(VLOOKUP($AH27,すくすくランド!$A$3:$J$33,6,FALSE)))</f>
        <v>園庭</v>
      </c>
      <c r="AM28" s="17" t="str">
        <f>IF((VLOOKUP($AH27,すくすくランド!$A$3:$J$33,8,FALSE))="","",(VLOOKUP($AH27,すくすくランド!$A$3:$J$33,8,FALSE)))</f>
        <v/>
      </c>
      <c r="AN28" s="13" t="str">
        <f>IF((VLOOKUP($AH27,すくすくランド!$A$3:$J$33,7,FALSE))="","",(VLOOKUP($AH27,すくすくランド!$A$3:$J$33,7,FALSE)))</f>
        <v>0歳</v>
      </c>
      <c r="AO28" s="45" t="str">
        <f>IF((VLOOKUP($AH27,すくすくランド!$A$3:$J$33,9,FALSE))="","",(VLOOKUP($AH27,すくすくランド!$A$3:$J$33,9,FALSE)))</f>
        <v>10:30-12:00</v>
      </c>
      <c r="AP28" s="13" t="str">
        <f>IF((VLOOKUP($AH27,すくすくランド!$A$3:$J$33,10,FALSE))="","",(VLOOKUP($AH27,すくすくランド!$A$3:$J$33,10,FALSE)))</f>
        <v/>
      </c>
      <c r="AQ28" s="186" t="s">
        <v>378</v>
      </c>
      <c r="AR28" s="3" t="s">
        <v>237</v>
      </c>
      <c r="AS28" s="197" t="s">
        <v>13</v>
      </c>
      <c r="AT28" s="212" t="str">
        <f>IF((VLOOKUP($AR27,すくすくランド!$A$3:$J58,4,FALSE))="","",(VLOOKUP($AR27,すくすくランド!$A$3:$J$33,4,FALSE)))</f>
        <v>にこにこデー☆彡（妊婦さんも大歓迎）</v>
      </c>
      <c r="AU28" s="244" t="str">
        <f>IF((VLOOKUP($AR27,すくすくランド!$A$3:$J$33,5,FALSE))="","",(VLOOKUP($AR27,すくすくランド!$A$3:$J$33,5,FALSE)))</f>
        <v>室内</v>
      </c>
      <c r="AV28" s="244" t="str">
        <f>IF((VLOOKUP($AR27,すくすくランド!$A$3:$J$33,6,FALSE))="","",(VLOOKUP($AR27,すくすくランド!$A$3:$J$33,6,FALSE)))</f>
        <v>園庭</v>
      </c>
      <c r="AW28" s="94" t="str">
        <f>IF((VLOOKUP($AR27,すくすくランド!$A$3:$J$33,8,FALSE))="","",(VLOOKUP($AR27,すくすくランド!$A$3:$J$33,8,FALSE)))</f>
        <v/>
      </c>
      <c r="AX28" s="266" t="str">
        <f>IF((VLOOKUP($AR27,すくすくランド!$A$3:$J$33,7,FALSE))="","",(VLOOKUP($AR27,すくすくランド!$A$3:$J$33,7,FALSE)))</f>
        <v/>
      </c>
      <c r="AY28" s="237" t="str">
        <f>IF((VLOOKUP($AR27,すくすくランド!$A$3:$J$33,9,FALSE))="","",(VLOOKUP($AR27,すくすくランド!$A$3:$J$33,9,FALSE)))</f>
        <v>10:00-15:30</v>
      </c>
      <c r="AZ28" s="13" t="str">
        <f>IF((VLOOKUP($AR27,すくすくランド!$A$3:$J$33,10,FALSE))="","",(VLOOKUP($AR27,すくすくランド!$A$3:$J$33,10,FALSE)))</f>
        <v/>
      </c>
      <c r="BA28" s="186" t="s">
        <v>242</v>
      </c>
      <c r="BB28" s="3" t="s">
        <v>237</v>
      </c>
      <c r="BC28" s="197" t="s">
        <v>13</v>
      </c>
      <c r="BD28" s="212" t="str">
        <f>IF((VLOOKUP($BB27,すくすくランド!$A$3:$J58,4,FALSE))="","",(VLOOKUP($BB27,すくすくランド!$A$3:$J$33,4,FALSE)))</f>
        <v>すくすくクリスマス会②</v>
      </c>
      <c r="BE28" s="244" t="str">
        <f>IF((VLOOKUP($BB27,すくすくランド!$A$3:$J$33,5,FALSE))="","",(VLOOKUP($BB27,すくすくランド!$A$3:$J$33,5,FALSE)))</f>
        <v>室内</v>
      </c>
      <c r="BF28" s="244" t="str">
        <f>IF((VLOOKUP($BB27,すくすくランド!$A$3:$J$33,6,FALSE))="","",(VLOOKUP($BB27,すくすくランド!$A$3:$J$33,6,FALSE)))</f>
        <v>園庭</v>
      </c>
      <c r="BG28" s="94" t="str">
        <f>IF((VLOOKUP($BB27,すくすくランド!$A$3:$J$33,8,FALSE))="","",(VLOOKUP($BB27,すくすくランド!$A$3:$J$33,8,FALSE)))</f>
        <v/>
      </c>
      <c r="BH28" s="266" t="str">
        <f>IF((VLOOKUP($BB27,すくすくランド!$A$3:$J$33,7,FALSE))="","",(VLOOKUP($BB27,すくすくランド!$A$3:$J$33,7,FALSE)))</f>
        <v/>
      </c>
      <c r="BI28" s="237" t="str">
        <f>IF((VLOOKUP($BB27,すくすくランド!$A$3:$J$33,9,FALSE))="","",(VLOOKUP($BB27,すくすくランド!$A$3:$J$33,9,FALSE)))</f>
        <v>10:20-12:00</v>
      </c>
      <c r="BJ28" s="13" t="str">
        <f>IF((VLOOKUP($BB27,すくすくランド!$A$3:$J$33,10,FALSE))="","",(VLOOKUP($BB27,すくすくランド!$A$3:$J$33,10,FALSE)))</f>
        <v>予</v>
      </c>
      <c r="BK28" s="186" t="s">
        <v>242</v>
      </c>
      <c r="BL28" s="3" t="s">
        <v>237</v>
      </c>
      <c r="BM28" s="197" t="s">
        <v>13</v>
      </c>
      <c r="BN28" s="212" t="s">
        <v>638</v>
      </c>
      <c r="BO28" s="244"/>
      <c r="BP28" s="244"/>
      <c r="BQ28" s="94"/>
      <c r="BR28" s="266"/>
      <c r="BS28" s="237" t="s">
        <v>640</v>
      </c>
      <c r="BT28" s="13" t="s">
        <v>637</v>
      </c>
      <c r="BU28" s="186" t="s">
        <v>241</v>
      </c>
      <c r="BV28" s="3"/>
      <c r="BW28" s="197"/>
      <c r="BX28" s="212"/>
      <c r="BY28" s="266"/>
      <c r="BZ28" s="266"/>
      <c r="CA28" s="94"/>
      <c r="CB28" s="266"/>
      <c r="CC28" s="237"/>
      <c r="CD28" s="13"/>
      <c r="CE28" s="186"/>
    </row>
    <row r="29" spans="3:114" ht="18" customHeight="1" thickBot="1" x14ac:dyDescent="0.2"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AH29" s="18"/>
      <c r="AI29" s="197" t="s">
        <v>376</v>
      </c>
      <c r="AJ29" s="11" t="str">
        <f>IF((VLOOKUP($AH27,スマイリィ!$A$3:$J$33,4,FALSE))="","",(VLOOKUP($AH27,スマイリィ!$A$3:$J$33,4,FALSE)))</f>
        <v>久保桃子先生の初めてのピラティス</v>
      </c>
      <c r="AK29" s="200" t="str">
        <f>IF((VLOOKUP($AH27,スマイリィ!$A$3:$J$33,5,FALSE))="","",(VLOOKUP($AH27,スマイリィ!$A$3:$J$33,5,FALSE)))</f>
        <v>室内</v>
      </c>
      <c r="AL29" s="200" t="str">
        <f>IF((VLOOKUP($AH27,スマイリィ!$A$3:$J$33,6,FALSE))="","",(VLOOKUP($AH27,スマイリィ!$A$3:$J$33,6,FALSE)))</f>
        <v>園庭</v>
      </c>
      <c r="AM29" s="17" t="str">
        <f>IF((VLOOKUP($AH27,スマイリィ!$A$3:$J$33,8,FALSE))="","",(VLOOKUP($AH27,スマイリィ!$A$3:$J$33,8,FALSE)))</f>
        <v>(５組まで）</v>
      </c>
      <c r="AN29" s="13" t="str">
        <f>IF((VLOOKUP($AH27,スマイリィ!$A$3:$J$33,7,FALSE))="","",(VLOOKUP($AH27,スマイリィ!$A$3:$J$33,7,FALSE)))</f>
        <v>１～３歳児</v>
      </c>
      <c r="AO29" s="45" t="str">
        <f>IF((VLOOKUP($AH27,スマイリィ!$A$3:$J$33,9,FALSE))="","",(VLOOKUP($AH27,スマイリィ!$A$3:$J$33,9,FALSE)))</f>
        <v>10:30－11:30</v>
      </c>
      <c r="AP29" s="13" t="str">
        <f>IF((VLOOKUP($AH27,スマイリィ!$A$3:$J$33,10,FALSE))="","",(VLOOKUP($AH27,スマイリィ!$A$3:$J$33,10,FALSE)))</f>
        <v>予</v>
      </c>
      <c r="AQ29" s="186" t="s">
        <v>379</v>
      </c>
      <c r="AR29" s="18"/>
      <c r="AS29" s="197" t="s">
        <v>13</v>
      </c>
      <c r="AT29" s="212" t="str">
        <f>IF((VLOOKUP($AR27,スマイリィ!$A$3:$J$33,4,FALSE))="","",(VLOOKUP($AR27,スマイリィ!$A$3:$J$33,4,FALSE)))</f>
        <v>食育の日</v>
      </c>
      <c r="AU29" s="244" t="str">
        <f>IF((VLOOKUP($AR27,スマイリィ!$A$3:$J$33,5,FALSE))="","",(VLOOKUP($AR27,スマイリィ!$A$3:$J$33,5,FALSE)))</f>
        <v>室内</v>
      </c>
      <c r="AV29" s="244" t="str">
        <f>IF((VLOOKUP($AR27,スマイリィ!$A$3:$J$33,6,FALSE))="","",(VLOOKUP($AR27,スマイリィ!$A$3:$J$33,6,FALSE)))</f>
        <v>園庭</v>
      </c>
      <c r="AW29" s="94" t="str">
        <f>IF((VLOOKUP($AR27,スマイリィ!$A$3:$J$33,8,FALSE))="","",(VLOOKUP($AR27,スマイリィ!$A$3:$J$33,8,FALSE)))</f>
        <v>(５組まで）</v>
      </c>
      <c r="AX29" s="266" t="str">
        <f>IF((VLOOKUP($AR27,スマイリィ!$A$3:$J$33,7,FALSE))="","",(VLOOKUP($AR27,スマイリィ!$A$3:$J$33,7,FALSE)))</f>
        <v>１～３歳児</v>
      </c>
      <c r="AY29" s="237" t="str">
        <f>IF((VLOOKUP($AR27,スマイリィ!$A$3:$J$33,9,FALSE))="","",(VLOOKUP($AR27,スマイリィ!$A$3:$J$33,9,FALSE)))</f>
        <v>10:30－11:30</v>
      </c>
      <c r="AZ29" s="13" t="str">
        <f>IF((VLOOKUP($AR27,スマイリィ!$A$3:$J$33,10,FALSE))="","",(VLOOKUP($AR27,スマイリィ!$A$3:$J$33,10,FALSE)))</f>
        <v>予</v>
      </c>
      <c r="BA29" s="186" t="s">
        <v>243</v>
      </c>
      <c r="BB29" s="18"/>
      <c r="BC29" s="197" t="s">
        <v>13</v>
      </c>
      <c r="BD29" s="212" t="str">
        <f>IF((VLOOKUP($BB27,スマイリィ!$A$3:$J$33,4,FALSE))="","",(VLOOKUP($BB27,スマイリィ!$A$3:$J$33,4,FALSE)))</f>
        <v>のんびりお話とお茶タイム</v>
      </c>
      <c r="BE29" s="244" t="str">
        <f>IF((VLOOKUP($BB27,スマイリィ!$A$3:$J$33,5,FALSE))="","",(VLOOKUP($BB27,スマイリィ!$A$3:$J$33,5,FALSE)))</f>
        <v>室内</v>
      </c>
      <c r="BF29" s="244" t="str">
        <f>IF((VLOOKUP($BB27,スマイリィ!$A$3:$J$33,6,FALSE))="","",(VLOOKUP($BB27,スマイリィ!$A$3:$J$33,6,FALSE)))</f>
        <v>園庭</v>
      </c>
      <c r="BG29" s="94" t="str">
        <f>IF((VLOOKUP($BB27,スマイリィ!$A$3:$J$33,8,FALSE))="","",(VLOOKUP($BB27,スマイリィ!$A$3:$J$33,8,FALSE)))</f>
        <v>(７組まで)</v>
      </c>
      <c r="BH29" s="266" t="str">
        <f>IF((VLOOKUP($BB27,スマイリィ!$A$3:$J$33,7,FALSE))="","",(VLOOKUP($BB27,スマイリィ!$A$3:$J$33,7,FALSE)))</f>
        <v/>
      </c>
      <c r="BI29" s="237" t="str">
        <f>IF((VLOOKUP($BB27,スマイリィ!$A$3:$J$33,9,FALSE))="","",(VLOOKUP($BB27,スマイリィ!$A$3:$J$33,9,FALSE)))</f>
        <v>10:30－11:30</v>
      </c>
      <c r="BJ29" s="13" t="str">
        <f>IF((VLOOKUP($BB27,スマイリィ!$A$3:$J$33,10,FALSE))="","",(VLOOKUP($BB27,スマイリィ!$A$3:$J$33,10,FALSE)))</f>
        <v>予</v>
      </c>
      <c r="BK29" s="186" t="s">
        <v>243</v>
      </c>
      <c r="BL29" s="18"/>
      <c r="BM29" s="197" t="s">
        <v>13</v>
      </c>
      <c r="BN29" s="212" t="str">
        <f>IF((VLOOKUP($BL27,すくすくランド!$A$3:$J58,4,FALSE))="","",(VLOOKUP($BL27,すくすくランド!$A$3:$J$33,4,FALSE)))</f>
        <v>にこにこデー☆彡（妊婦さんも大歓迎）</v>
      </c>
      <c r="BO29" s="244" t="str">
        <f>IF((VLOOKUP($BL27,すくすくランド!$A$3:$J$33,5,FALSE))="","",(VLOOKUP($BL27,すくすくランド!$A$3:$J$33,5,FALSE)))</f>
        <v>室内</v>
      </c>
      <c r="BP29" s="244" t="str">
        <f>IF((VLOOKUP($BL27,すくすくランド!$A$3:$J$33,6,FALSE))="","",(VLOOKUP($BL27,すくすくランド!$A$3:$J$33,6,FALSE)))</f>
        <v>園庭</v>
      </c>
      <c r="BQ29" s="94" t="str">
        <f>IF((VLOOKUP($BL27,すくすくランド!$A$3:$J$33,8,FALSE))="","",(VLOOKUP($BL27,すくすくランド!$A$3:$J$33,8,FALSE)))</f>
        <v/>
      </c>
      <c r="BR29" s="266" t="str">
        <f>IF((VLOOKUP($BL27,すくすくランド!$A$3:$J$33,7,FALSE))="","",(VLOOKUP($BL27,すくすくランド!$A$3:$J$33,7,FALSE)))</f>
        <v/>
      </c>
      <c r="BS29" s="237" t="str">
        <f>IF((VLOOKUP($BL27,すくすくランド!$A$3:$J$33,9,FALSE))="","",(VLOOKUP($BL27,すくすくランド!$A$3:$J$33,9,FALSE)))</f>
        <v>10:00-15:30</v>
      </c>
      <c r="BT29" s="13" t="str">
        <f>IF((VLOOKUP($BL27,すくすくランド!$A$3:$J$33,10,FALSE))="","",(VLOOKUP($BL27,すくすくランド!$A$3:$J$33,10,FALSE)))</f>
        <v/>
      </c>
      <c r="BU29" s="186" t="s">
        <v>242</v>
      </c>
      <c r="BV29" s="3"/>
      <c r="BW29" s="197"/>
      <c r="BX29" s="212"/>
      <c r="BY29" s="266"/>
      <c r="BZ29" s="266"/>
      <c r="CA29" s="94"/>
      <c r="CB29" s="266"/>
      <c r="CC29" s="237"/>
      <c r="CD29" s="13"/>
      <c r="CE29" s="186"/>
    </row>
    <row r="30" spans="3:114" ht="18" customHeight="1" thickTop="1" x14ac:dyDescent="0.15">
      <c r="C30" s="81"/>
      <c r="D30" s="81"/>
      <c r="E30" s="82"/>
      <c r="F30" s="82"/>
      <c r="G30" s="82"/>
      <c r="H30" s="82"/>
      <c r="I30" s="81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6"/>
      <c r="AH30" s="18"/>
      <c r="AI30" s="197" t="s">
        <v>376</v>
      </c>
      <c r="AJ30" s="11" t="str">
        <f>IF((VLOOKUP($AH27,すわっこ!$A$3:$J$33,4,FALSE))="","",(VLOOKUP($AH27,すわっこ!$A$3:$J$33,4,FALSE)))</f>
        <v>ほのぼのデー</v>
      </c>
      <c r="AK30" s="200" t="str">
        <f>IF((VLOOKUP($AH27,すわっこ!$A$3:$J$33,5,FALSE))="","",(VLOOKUP($AH27,すわっこ!$A$3:$J$33,5,FALSE)))</f>
        <v>室内</v>
      </c>
      <c r="AL30" s="200" t="str">
        <f>IF((VLOOKUP($AH27,すわっこ!$A$3:$J$33,6,FALSE))="","",(VLOOKUP($AH27,すわっこ!$A$3:$JJ$33,6,FALSE)))</f>
        <v>園庭</v>
      </c>
      <c r="AM30" s="17" t="str">
        <f>IF((VLOOKUP($AH27,すわっこ!$A$3:$J$33,8,FALSE))="","",(VLOOKUP($AH27,すわっこ!$A$3:$J$33,8,FALSE)))</f>
        <v/>
      </c>
      <c r="AN30" s="13" t="str">
        <f>IF((VLOOKUP($AH27,すわっこ!$A$3:$J$33,7,FALSE))="","",(VLOOKUP($AH27,すわっこ!$A$3:$J$33,7,FALSE)))</f>
        <v/>
      </c>
      <c r="AO30" s="45" t="str">
        <f>IF((VLOOKUP($AH27,すわっこ!$A$3:$J$33,9,FALSE))="","",(VLOOKUP($AH27,すわっこ!$A$3:$J$33,9,FALSE)))</f>
        <v>10:00-12:00</v>
      </c>
      <c r="AP30" s="13" t="str">
        <f>IF((VLOOKUP($AH27,すわっこ!$A$3:$J$33,10,FALSE))="","",(VLOOKUP($AH27,すわっこ!$A$3:$J$33,10,FALSE)))</f>
        <v/>
      </c>
      <c r="AQ30" s="186" t="s">
        <v>380</v>
      </c>
      <c r="AR30" s="18"/>
      <c r="AS30" s="197" t="s">
        <v>13</v>
      </c>
      <c r="AT30" s="212" t="str">
        <f>IF((VLOOKUP($AR27,すわっこ!$A$3:$J$33,4,FALSE))="","",(VLOOKUP($AR27,すわっこ!$A$3:$J$33,4,FALSE)))</f>
        <v>産後ケア</v>
      </c>
      <c r="AU30" s="244" t="str">
        <f>IF((VLOOKUP($AR27,すわっこ!$A$3:$J$33,5,FALSE))="","",(VLOOKUP($AR27,すわっこ!$A$3:$J$33,5,FALSE)))</f>
        <v>室内</v>
      </c>
      <c r="AV30" s="244" t="str">
        <f>IF((VLOOKUP($AR27,すわっこ!$A$3:$J$33,6,FALSE))="","",(VLOOKUP($AR27,すわっこ!$A$3:$JJ$33,6,FALSE)))</f>
        <v>園庭</v>
      </c>
      <c r="AW30" s="94" t="str">
        <f>IF((VLOOKUP($AR27,すわっこ!$A$3:$J$33,8,FALSE))="","",(VLOOKUP($AR27,すわっこ!$A$3:$J$33,8,FALSE)))</f>
        <v>(３組まで)</v>
      </c>
      <c r="AX30" s="266" t="str">
        <f>IF((VLOOKUP($AR27,すわっこ!$A$3:$J$33,7,FALSE))="","",(VLOOKUP($AR27,すわっこ!$A$3:$J$33,7,FALSE)))</f>
        <v/>
      </c>
      <c r="AY30" s="237" t="str">
        <f>IF((VLOOKUP($AR27,すわっこ!$A$3:$J$33,9,FALSE))="","",(VLOOKUP($AR27,すわっこ!$A$3:$J$33,9,FALSE)))</f>
        <v>9:30-12:30</v>
      </c>
      <c r="AZ30" s="13" t="str">
        <f>IF((VLOOKUP($AR27,すわっこ!$A$3:$J$33,10,FALSE))="","",(VLOOKUP($AR27,すわっこ!$A$3:$J$33,10,FALSE)))</f>
        <v>予</v>
      </c>
      <c r="BA30" s="186" t="s">
        <v>244</v>
      </c>
      <c r="BB30" s="18"/>
      <c r="BC30" s="197" t="s">
        <v>13</v>
      </c>
      <c r="BD30" s="212" t="str">
        <f>IF((VLOOKUP($BB27,すわっこ!$A$3:$J$33,4,FALSE))="","",(VLOOKUP($BB27,すわっこ!$A$3:$J$33,4,FALSE)))</f>
        <v>ママ＆ベビーフィットネス</v>
      </c>
      <c r="BE30" s="244" t="str">
        <f>IF((VLOOKUP($BB27,すわっこ!$A$3:$J$33,5,FALSE))="","",(VLOOKUP($BB27,すわっこ!$A$3:$J$33,5,FALSE)))</f>
        <v>室内</v>
      </c>
      <c r="BF30" s="244" t="str">
        <f>IF((VLOOKUP($BB27,すわっこ!$A$3:$J$33,6,FALSE))="","",(VLOOKUP($BB27,すわっこ!$A$3:$JJ$33,6,FALSE)))</f>
        <v>園庭</v>
      </c>
      <c r="BG30" s="94" t="str">
        <f>IF((VLOOKUP($BB27,すわっこ!$A$3:$J$33,8,FALSE))="","",(VLOOKUP($BB27,すわっこ!$A$3:$J$33,8,FALSE)))</f>
        <v>川内すわこども園</v>
      </c>
      <c r="BH30" s="266" t="str">
        <f>IF((VLOOKUP($BB27,すわっこ!$A$3:$J$33,7,FALSE))="","",(VLOOKUP($BB27,すわっこ!$A$3:$J$33,7,FALSE)))</f>
        <v/>
      </c>
      <c r="BI30" s="237" t="str">
        <f>IF((VLOOKUP($BB27,すわっこ!$A$3:$J$33,9,FALSE))="","",(VLOOKUP($BB27,すわっこ!$A$3:$J$33,9,FALSE)))</f>
        <v>10:30-11:30</v>
      </c>
      <c r="BJ30" s="13" t="str">
        <f>IF((VLOOKUP($BB27,すわっこ!$A$3:$J$33,10,FALSE))="","",(VLOOKUP($BB27,すわっこ!$A$3:$J$33,10,FALSE)))</f>
        <v>予</v>
      </c>
      <c r="BK30" s="186" t="s">
        <v>244</v>
      </c>
      <c r="BL30" s="18"/>
      <c r="BM30" s="197" t="s">
        <v>13</v>
      </c>
      <c r="BN30" s="212" t="str">
        <f>IF((VLOOKUP($BL27,スマイリィ!$A$3:$J$33,4,FALSE))="","",(VLOOKUP($BL27,スマイリィ!$A$3:$J$33,4,FALSE)))</f>
        <v>久保桃子先生の親子でダンス教室</v>
      </c>
      <c r="BO30" s="244" t="str">
        <f>IF((VLOOKUP($BL27,スマイリィ!$A$3:$J$33,5,FALSE))="","",(VLOOKUP($BL27,スマイリィ!$A$3:$J$33,5,FALSE)))</f>
        <v>室内</v>
      </c>
      <c r="BP30" s="244" t="str">
        <f>IF((VLOOKUP($BL27,スマイリィ!$A$3:$J$33,6,FALSE))="","",(VLOOKUP($BL27,スマイリィ!$A$3:$J$33,6,FALSE)))</f>
        <v>園庭</v>
      </c>
      <c r="BQ30" s="94" t="str">
        <f>IF((VLOOKUP($BL27,スマイリィ!$A$3:$J$33,8,FALSE))="","",(VLOOKUP($BL27,スマイリィ!$A$3:$J$33,8,FALSE)))</f>
        <v>(５組まで）</v>
      </c>
      <c r="BR30" s="266" t="str">
        <f>IF((VLOOKUP($BL27,スマイリィ!$A$3:$J$33,7,FALSE))="","",(VLOOKUP($BL27,スマイリィ!$A$3:$J$33,7,FALSE)))</f>
        <v>１～３歳児</v>
      </c>
      <c r="BS30" s="237" t="str">
        <f>IF((VLOOKUP($BL27,スマイリィ!$A$3:$J$33,9,FALSE))="","",(VLOOKUP($BL27,スマイリィ!$A$3:$J$33,9,FALSE)))</f>
        <v>10:30－11:30</v>
      </c>
      <c r="BT30" s="13" t="str">
        <f>IF((VLOOKUP($BL27,スマイリィ!$A$3:$J$33,10,FALSE))="","",(VLOOKUP($BL27,スマイリィ!$A$3:$J$33,10,FALSE)))</f>
        <v>予</v>
      </c>
      <c r="BU30" s="186" t="s">
        <v>243</v>
      </c>
      <c r="BV30" s="3"/>
      <c r="BW30" s="197"/>
      <c r="BX30" s="212"/>
      <c r="BY30" s="266"/>
      <c r="BZ30" s="266"/>
      <c r="CA30" s="94"/>
      <c r="CB30" s="266"/>
      <c r="CC30" s="237"/>
      <c r="CD30" s="13"/>
      <c r="CE30" s="186"/>
      <c r="CV30" s="4"/>
      <c r="DC30" s="259"/>
      <c r="DD30" s="433" t="s">
        <v>81</v>
      </c>
      <c r="DE30" s="251" t="s">
        <v>65</v>
      </c>
      <c r="DF30" s="251"/>
      <c r="DG30" s="251"/>
      <c r="DH30" s="251"/>
      <c r="DI30" s="251"/>
      <c r="DJ30" s="252"/>
    </row>
    <row r="31" spans="3:114" ht="18" customHeight="1" x14ac:dyDescent="0.15"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AH31" s="18"/>
      <c r="AI31" s="197" t="s">
        <v>376</v>
      </c>
      <c r="AJ31" s="11" t="str">
        <f>IF((VLOOKUP($AH27,てとて!$A$3:$J$33,4,FALSE))="","",(VLOOKUP($AH27,てとて!$A$3:$J$33,4,FALSE)))</f>
        <v>Let’s hobby「クリスマスキャンドルをつくろう」</v>
      </c>
      <c r="AK31" s="200" t="str">
        <f>IF((VLOOKUP($AH27,てとて!$A$3:$J$33,5,FALSE))="","",(VLOOKUP($AH27,てとて!$A$3:$J$33,5,FALSE)))</f>
        <v>室内</v>
      </c>
      <c r="AL31" s="200" t="str">
        <f>IF((VLOOKUP($AH27,てとて!$A$3:$J$33,6,FALSE))="","",(VLOOKUP($AH27,てとて!$A$3:$J$33,6,FALSE)))</f>
        <v>園庭</v>
      </c>
      <c r="AM31" s="17" t="str">
        <f>IF((VLOOKUP($AH27,てとて!$A$3:$J$33,8,FALSE))="","",(VLOOKUP($AH27,てとて!$A$3:$J$33,8,FALSE)))</f>
        <v/>
      </c>
      <c r="AN31" s="13" t="str">
        <f>IF((VLOOKUP($AH27,てとて!$A$3:$J$33,7,FALSE))="","",(VLOOKUP($AH27,てとて!$A$3:$J$33,7,FALSE)))</f>
        <v/>
      </c>
      <c r="AO31" s="45" t="str">
        <f>IF((VLOOKUP($AH27,てとて!$A$3:$J$33,9,FALSE))="","",(VLOOKUP($AH27,てとて!$A$3:$J$33,9,FALSE)))</f>
        <v>10:30-11:30</v>
      </c>
      <c r="AP31" s="13" t="str">
        <f>IF((VLOOKUP($AH27,てとて!$A$3:$J$33,10,FALSE))="","",(VLOOKUP($AH27,てとて!$A$3:$J$33,10,FALSE)))</f>
        <v>予</v>
      </c>
      <c r="AQ31" s="186" t="s">
        <v>381</v>
      </c>
      <c r="AR31" s="18"/>
      <c r="AS31" s="197" t="s">
        <v>13</v>
      </c>
      <c r="AT31" s="212" t="str">
        <f>IF((VLOOKUP($AR27,てとて!$A$3:$J$33,4,FALSE))="","",(VLOOKUP($AR27,てとて!$A$3:$J$33,4,FALSE)))</f>
        <v>ベビーマッサージ</v>
      </c>
      <c r="AU31" s="244" t="str">
        <f>IF((VLOOKUP($AR27,てとて!$A$3:$J$33,5,FALSE))="","",(VLOOKUP($AR27,てとて!$A$3:$J$33,5,FALSE)))</f>
        <v>室内</v>
      </c>
      <c r="AV31" s="244" t="str">
        <f>IF((VLOOKUP($AR27,てとて!$A$3:$J$33,6,FALSE))="","",(VLOOKUP($AR27,てとて!$A$3:$J$33,6,FALSE)))</f>
        <v>園庭</v>
      </c>
      <c r="AW31" s="94" t="str">
        <f>IF((VLOOKUP($AR27,てとて!$A$3:$J$33,8,FALSE))="","",(VLOOKUP($AR27,てとて!$A$3:$J$33,8,FALSE)))</f>
        <v>川内すわこども園SECOND</v>
      </c>
      <c r="AX31" s="266" t="str">
        <f>IF((VLOOKUP($AR27,てとて!$A$3:$J$33,7,FALSE))="","",(VLOOKUP($AR27,てとて!$A$3:$J$33,7,FALSE)))</f>
        <v>0～12ヶ月</v>
      </c>
      <c r="AY31" s="237" t="str">
        <f>IF((VLOOKUP($AR27,てとて!$A$3:$J$33,9,FALSE))="","",(VLOOKUP($AR27,てとて!$A$3:$J$33,9,FALSE)))</f>
        <v>10:30-11:30</v>
      </c>
      <c r="AZ31" s="13" t="str">
        <f>IF((VLOOKUP($AR27,てとて!$A$3:$J$33,10,FALSE))="","",(VLOOKUP($AR27,てとて!$A$3:$J$33,10,FALSE)))</f>
        <v>予</v>
      </c>
      <c r="BA31" s="186" t="s">
        <v>165</v>
      </c>
      <c r="BB31" s="18"/>
      <c r="BC31" s="197" t="s">
        <v>13</v>
      </c>
      <c r="BD31" s="212" t="str">
        <f>IF((VLOOKUP($BB27,てとて!$A$3:$J$33,4,FALSE))="","",(VLOOKUP($BB27,てとて!$A$3:$J$33,4,FALSE)))</f>
        <v>ママ＆ベビーフィットネス</v>
      </c>
      <c r="BE31" s="244" t="str">
        <f>IF((VLOOKUP($BB27,てとて!$A$3:$J$33,5,FALSE))="","",(VLOOKUP($BB27,てとて!$A$3:$J$33,5,FALSE)))</f>
        <v>室内</v>
      </c>
      <c r="BF31" s="244" t="str">
        <f>IF((VLOOKUP($BB27,てとて!$A$3:$J$33,6,FALSE))="","",(VLOOKUP($BB27,てとて!$A$3:$J$33,6,FALSE)))</f>
        <v>園庭</v>
      </c>
      <c r="BG31" s="94" t="str">
        <f>IF((VLOOKUP($BB27,てとて!$A$3:$J$33,8,FALSE))="","",(VLOOKUP($BB27,てとて!$A$3:$J$33,8,FALSE)))</f>
        <v/>
      </c>
      <c r="BH31" s="266" t="str">
        <f>IF((VLOOKUP($BB27,てとて!$A$3:$J$33,7,FALSE))="","",(VLOOKUP($BB27,てとて!$A$3:$J$33,7,FALSE)))</f>
        <v>0～12ヶ月</v>
      </c>
      <c r="BI31" s="237" t="str">
        <f>IF((VLOOKUP($BB27,てとて!$A$3:$J$33,9,FALSE))="","",(VLOOKUP($BB27,てとて!$A$3:$J$33,9,FALSE)))</f>
        <v>10:30-11:30</v>
      </c>
      <c r="BJ31" s="13" t="str">
        <f>IF((VLOOKUP($BB27,てとて!$A$3:$J$33,10,FALSE))="","",(VLOOKUP($BB27,てとて!$A$3:$J$33,10,FALSE)))</f>
        <v>予</v>
      </c>
      <c r="BK31" s="186" t="s">
        <v>165</v>
      </c>
      <c r="BL31" s="18"/>
      <c r="BM31" s="197" t="s">
        <v>13</v>
      </c>
      <c r="BN31" s="212" t="str">
        <f>IF((VLOOKUP($BL27,すわっこ!$A$3:$J$33,4,FALSE))="","",(VLOOKUP($BL27,すわっこ!$A$3:$J$33,4,FALSE)))</f>
        <v>こども園のクリスマス会に参加しよう</v>
      </c>
      <c r="BO31" s="244" t="str">
        <f>IF((VLOOKUP($BL27,すわっこ!$A$3:$J$33,5,FALSE))="","",(VLOOKUP($BL27,すわっこ!$A$3:$J$33,5,FALSE)))</f>
        <v>室内</v>
      </c>
      <c r="BP31" s="244" t="str">
        <f>IF((VLOOKUP($BL27,すわっこ!$A$3:$J$33,6,FALSE))="","",(VLOOKUP($BL27,すわっこ!$A$3:$JJ$33,6,FALSE)))</f>
        <v>園庭</v>
      </c>
      <c r="BQ31" s="94" t="str">
        <f>IF((VLOOKUP($BL27,すわっこ!$A$3:$J$33,8,FALSE))="","",(VLOOKUP($BL27,すわっこ!$A$3:$J$33,8,FALSE)))</f>
        <v/>
      </c>
      <c r="BR31" s="266" t="str">
        <f>IF((VLOOKUP($BL27,すわっこ!$A$3:$J$33,7,FALSE))="","",(VLOOKUP($BL27,すわっこ!$A$3:$J$33,7,FALSE)))</f>
        <v/>
      </c>
      <c r="BS31" s="237" t="str">
        <f>IF((VLOOKUP($BL27,すわっこ!$A$3:$J$33,9,FALSE))="","",(VLOOKUP($BL27,すわっこ!$A$3:$J$33,9,FALSE)))</f>
        <v>10:00-11:30</v>
      </c>
      <c r="BT31" s="13" t="str">
        <f>IF((VLOOKUP($BL27,すわっこ!$A$3:$J$33,10,FALSE))="","",(VLOOKUP($BL27,すわっこ!$A$3:$J$33,10,FALSE)))</f>
        <v>予</v>
      </c>
      <c r="BU31" s="186" t="s">
        <v>244</v>
      </c>
      <c r="BV31" s="3"/>
      <c r="BW31" s="197"/>
      <c r="BX31" s="212"/>
      <c r="BY31" s="266"/>
      <c r="BZ31" s="266"/>
      <c r="CA31" s="94"/>
      <c r="CB31" s="266"/>
      <c r="CC31" s="237"/>
      <c r="CD31" s="13"/>
      <c r="CE31" s="186"/>
      <c r="CV31" s="4"/>
      <c r="DC31" s="260"/>
      <c r="DD31" s="434"/>
      <c r="DE31" s="61" t="s">
        <v>66</v>
      </c>
      <c r="DF31" s="61"/>
      <c r="DG31" s="61"/>
      <c r="DH31" s="61"/>
      <c r="DI31" s="61"/>
      <c r="DJ31" s="253"/>
    </row>
    <row r="32" spans="3:114" ht="18" customHeight="1" x14ac:dyDescent="0.15">
      <c r="C32" s="81"/>
      <c r="D32" s="81"/>
      <c r="E32" s="82"/>
      <c r="F32" s="82"/>
      <c r="G32" s="82"/>
      <c r="H32" s="82"/>
      <c r="I32" s="82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6"/>
      <c r="AH32" s="18"/>
      <c r="AI32" s="197" t="s">
        <v>376</v>
      </c>
      <c r="AJ32" s="11" t="str">
        <f>IF((VLOOKUP($AH27,ぱぴぃら!$A$3:$J$33,4,FALSE))="","",(VLOOKUP($AH27,ぱぴぃら!$A$3:$J$33,4,FALSE)))</f>
        <v>クリスマス製作</v>
      </c>
      <c r="AK32" s="200" t="str">
        <f>IF((VLOOKUP($AH27,ぱぴぃら!$A$3:$J$33,5,FALSE))="","",(VLOOKUP($AH27,ぱぴぃら!$A$3:$J$33,5,FALSE)))</f>
        <v>室内</v>
      </c>
      <c r="AL32" s="200" t="str">
        <f>IF((VLOOKUP($AH27,ぱぴぃら!$A$3:$J$33,6,FALSE))="","",(VLOOKUP($AH27,ぱぴぃら!$A$3:$J$33,6,FALSE)))</f>
        <v>園庭</v>
      </c>
      <c r="AM32" s="17" t="str">
        <f>IF((VLOOKUP($AH27,ぱぴぃら!$A$3:$J$33,8,FALSE))="","",(VLOOKUP($AH27,ぱぴぃら!$A$3:$J$33,8,FALSE)))</f>
        <v/>
      </c>
      <c r="AN32" s="13" t="str">
        <f>IF((VLOOKUP($AH27,ぱぴぃら!$A$3:$J$33,7,FALSE))="","",(VLOOKUP($AH27,ぱぴぃら!$A$3:$J$33,7,FALSE)))</f>
        <v>1歳児</v>
      </c>
      <c r="AO32" s="45" t="str">
        <f>IF((VLOOKUP($AH27,ぱぴぃら!$A$3:$J$33,9,FALSE))="","",(VLOOKUP($AH27,ぱぴぃら!$A$3:$J$33,9,FALSE)))</f>
        <v>9:50-11:00</v>
      </c>
      <c r="AP32" s="13" t="str">
        <f>IF((VLOOKUP($AH27,ぱぴぃら!$A$3:$J$33,10,FALSE))="","",(VLOOKUP($AH27,ぱぴぃら!$A$3:$J$33,10,FALSE)))</f>
        <v>予</v>
      </c>
      <c r="AQ32" s="186" t="s">
        <v>382</v>
      </c>
      <c r="AR32" s="18"/>
      <c r="AS32" s="197" t="s">
        <v>13</v>
      </c>
      <c r="AT32" s="212" t="str">
        <f>IF((VLOOKUP($AR27,ぱぴぃら!$A$3:$J$33,4,FALSE))="","",(VLOOKUP($AR27,ぱぴぃら!$A$3:$J$33,4,FALSE)))</f>
        <v>ハンドベルコンサート</v>
      </c>
      <c r="AU32" s="244" t="str">
        <f>IF((VLOOKUP($AR27,ぱぴぃら!$A$3:$J$33,5,FALSE))="","",(VLOOKUP($AR27,ぱぴぃら!$A$3:$J$33,5,FALSE)))</f>
        <v>室内</v>
      </c>
      <c r="AV32" s="244" t="str">
        <f>IF((VLOOKUP($AR27,ぱぴぃら!$A$3:$J$33,6,FALSE))="","",(VLOOKUP($AR27,ぱぴぃら!$A$3:$J$33,6,FALSE)))</f>
        <v>園庭</v>
      </c>
      <c r="AW32" s="94" t="str">
        <f>IF((VLOOKUP($AR27,ぱぴぃら!$A$3:$J$33,8,FALSE))="","",(VLOOKUP($AR27,ぱぴぃら!$A$3:$J$33,8,FALSE)))</f>
        <v/>
      </c>
      <c r="AX32" s="266" t="str">
        <f>IF((VLOOKUP($AR27,ぱぴぃら!$A$3:$J$33,7,FALSE))="","",(VLOOKUP($AR27,ぱぴぃら!$A$3:$J$33,7,FALSE)))</f>
        <v/>
      </c>
      <c r="AY32" s="237" t="str">
        <f>IF((VLOOKUP($AR27,ぱぴぃら!$A$3:$J$33,9,FALSE))="","",(VLOOKUP($AR27,ぱぴぃら!$A$3:$J$33,9,FALSE)))</f>
        <v>9:50-10:30</v>
      </c>
      <c r="AZ32" s="13" t="str">
        <f>IF((VLOOKUP($AR27,ぱぴぃら!$A$3:$J$33,10,FALSE))="","",(VLOOKUP($AR27,ぱぴぃら!$A$3:$J$33,10,FALSE)))</f>
        <v>予</v>
      </c>
      <c r="BA32" s="186" t="s">
        <v>245</v>
      </c>
      <c r="BB32" s="18"/>
      <c r="BC32" s="197" t="s">
        <v>13</v>
      </c>
      <c r="BD32" s="212" t="str">
        <f>IF((VLOOKUP($BB27,ぱぴぃら!$A$3:$J$33,4,FALSE))="","",(VLOOKUP($BB27,ぱぴぃら!$A$3:$J$33,4,FALSE)))</f>
        <v>骨盤力整体</v>
      </c>
      <c r="BE32" s="244" t="str">
        <f>IF((VLOOKUP($BB27,ぱぴぃら!$A$3:$J$33,5,FALSE))="","",(VLOOKUP($BB27,ぱぴぃら!$A$3:$J$33,5,FALSE)))</f>
        <v>室内</v>
      </c>
      <c r="BF32" s="244" t="str">
        <f>IF((VLOOKUP($BB27,ぱぴぃら!$A$3:$J$33,6,FALSE))="","",(VLOOKUP($BB27,ぱぴぃら!$A$3:$J$33,6,FALSE)))</f>
        <v>園庭</v>
      </c>
      <c r="BG32" s="94" t="str">
        <f>IF((VLOOKUP($BB27,ぱぴぃら!$A$3:$J$33,8,FALSE))="","",(VLOOKUP($BB27,ぱぴぃら!$A$3:$J$33,8,FALSE)))</f>
        <v/>
      </c>
      <c r="BH32" s="266" t="str">
        <f>IF((VLOOKUP($BB27,ぱぴぃら!$A$3:$J$33,7,FALSE))="","",(VLOOKUP($BB27,ぱぴぃら!$A$3:$J$33,7,FALSE)))</f>
        <v/>
      </c>
      <c r="BI32" s="237" t="str">
        <f>IF((VLOOKUP($BB27,ぱぴぃら!$A$3:$J$33,9,FALSE))="","",(VLOOKUP($BB27,ぱぴぃら!$A$3:$J$33,9,FALSE)))</f>
        <v>9:00-12:00</v>
      </c>
      <c r="BJ32" s="13" t="str">
        <f>IF((VLOOKUP($BB27,ぱぴぃら!$A$3:$J$33,10,FALSE))="","",(VLOOKUP($BB27,ぱぴぃら!$A$3:$J$33,10,FALSE)))</f>
        <v>予</v>
      </c>
      <c r="BK32" s="186" t="s">
        <v>245</v>
      </c>
      <c r="BL32" s="18"/>
      <c r="BM32" s="197" t="s">
        <v>13</v>
      </c>
      <c r="BN32" s="212" t="str">
        <f>IF((VLOOKUP($BL27,てとて!$A$3:$J$33,4,FALSE))="","",(VLOOKUP($BL27,てとて!$A$3:$J$33,4,FALSE)))</f>
        <v>えほんうたあそび</v>
      </c>
      <c r="BO32" s="244" t="str">
        <f>IF((VLOOKUP($BL27,てとて!$A$3:$J$33,5,FALSE))="","",(VLOOKUP($BL27,てとて!$A$3:$J$33,5,FALSE)))</f>
        <v>室内</v>
      </c>
      <c r="BP32" s="244" t="str">
        <f>IF((VLOOKUP($BL27,てとて!$A$3:$J$33,6,FALSE))="","",(VLOOKUP($BL27,てとて!$A$3:$J$33,6,FALSE)))</f>
        <v>園庭</v>
      </c>
      <c r="BQ32" s="269" t="str">
        <f>IF((VLOOKUP($BL27,てとて!$A$3:$J$33,8,FALSE))="","",(VLOOKUP($BL27,てとて!$A$3:$J$33,8,FALSE)))</f>
        <v>川内すわこども園SECOND</v>
      </c>
      <c r="BR32" s="94" t="str">
        <f>IF((VLOOKUP($BL27,てとて!$A$3:$J$33,7,FALSE))="","",(VLOOKUP($BL27,てとて!$A$3:$J$33,7,FALSE)))</f>
        <v/>
      </c>
      <c r="BS32" s="237" t="str">
        <f>IF((VLOOKUP($BL27,てとて!$A$3:$J$33,9,FALSE))="","",(VLOOKUP($BL27,てとて!$A$3:$J$33,9,FALSE)))</f>
        <v>10:30-11:30</v>
      </c>
      <c r="BT32" s="13" t="str">
        <f>IF((VLOOKUP($BL27,てとて!$A$3:$J$33,10,FALSE))="","",(VLOOKUP($BL27,てとて!$A$3:$J$33,10,FALSE)))</f>
        <v>予</v>
      </c>
      <c r="BU32" s="186" t="s">
        <v>165</v>
      </c>
      <c r="BV32" s="3"/>
      <c r="BW32" s="197"/>
      <c r="BX32" s="212"/>
      <c r="BY32" s="266"/>
      <c r="BZ32" s="266"/>
      <c r="CA32" s="94"/>
      <c r="CB32" s="266"/>
      <c r="CC32" s="237"/>
      <c r="CD32" s="13"/>
      <c r="CE32" s="186"/>
      <c r="CU32" s="4"/>
      <c r="CV32" s="4"/>
      <c r="DC32" s="436" t="s">
        <v>67</v>
      </c>
      <c r="DD32" s="435"/>
      <c r="DE32" s="62" t="s">
        <v>68</v>
      </c>
      <c r="DF32" s="62"/>
      <c r="DG32" s="62"/>
      <c r="DH32" s="62"/>
      <c r="DI32" s="62"/>
      <c r="DJ32" s="254"/>
    </row>
    <row r="33" spans="2:114" ht="18" customHeight="1" x14ac:dyDescent="0.15">
      <c r="B33" s="6"/>
      <c r="AH33" s="18"/>
      <c r="AI33" s="197" t="s">
        <v>376</v>
      </c>
      <c r="AJ33" s="11" t="str">
        <f>IF((VLOOKUP($AH27,ほっとランド!$A$3:$J$33,4,FALSE))="","",(VLOOKUP($AH27,ほっとランド!$A$3:$J$33,4,FALSE)))</f>
        <v>ヘッドスパ体験</v>
      </c>
      <c r="AK33" s="200" t="str">
        <f>IF((VLOOKUP($AH27,ほっとランド!$A$3:$J$33,5,FALSE))="","",(VLOOKUP($AH27,ほっとランド!$A$3:$J$33,5,FALSE)))</f>
        <v>室内</v>
      </c>
      <c r="AL33" s="200" t="str">
        <f>IF((VLOOKUP($AH27,ほっとランド!$A$3:$J$33,6,FALSE))="","",(VLOOKUP($AH27,ほっとランド!$A$3:$J$33,6,FALSE)))</f>
        <v>園庭</v>
      </c>
      <c r="AM33" s="17" t="str">
        <f>IF((VLOOKUP($AH27,ほっとランド!$A$3:$J$33,8,FALSE))="","",(VLOOKUP($AH27,ほっとランド!$A$3:$J$33,8,FALSE)))</f>
        <v>(5組)</v>
      </c>
      <c r="AN33" s="13" t="str">
        <f>IF((VLOOKUP($AH27,ほっとランド!$A$3:$J$33,7,FALSE))="","",(VLOOKUP($AH27,ほっとランド!$A$3:$J$33,7,FALSE)))</f>
        <v/>
      </c>
      <c r="AO33" s="45" t="str">
        <f>IF((VLOOKUP($AH27,ほっとランド!$A$3:$J$33,9,FALSE))="","",(VLOOKUP($AH27,ほっとランド!$A$3:$J$33,9,FALSE)))</f>
        <v>10:00-12:00</v>
      </c>
      <c r="AP33" s="13" t="str">
        <f>IF((VLOOKUP($AH27,ほっとランド!$A$3:$J$33,10,FALSE))="","",(VLOOKUP($AH27,ほっとランド!$A$3:$J$33,10,FALSE)))</f>
        <v/>
      </c>
      <c r="AQ33" s="186" t="s">
        <v>383</v>
      </c>
      <c r="AR33" s="18"/>
      <c r="AS33" s="197" t="s">
        <v>13</v>
      </c>
      <c r="AT33" s="212" t="str">
        <f>IF((VLOOKUP($AR27,ほっとランド!$A$3:$J$33,4,FALSE))="","",(VLOOKUP($AR27,ほっとランド!$A$3:$J$33,4,FALSE)))</f>
        <v>プチクリスマス会</v>
      </c>
      <c r="AU33" s="244" t="str">
        <f>IF((VLOOKUP($AR27,ほっとランド!$A$3:$J$33,5,FALSE))="","",(VLOOKUP($AR27,ほっとランド!$A$3:$J$33,5,FALSE)))</f>
        <v/>
      </c>
      <c r="AV33" s="244" t="str">
        <f>IF((VLOOKUP($AR27,ほっとランド!$A$3:$J$33,6,FALSE))="","",(VLOOKUP($AR27,ほっとランド!$A$3:$J$33,6,FALSE)))</f>
        <v>園庭</v>
      </c>
      <c r="AW33" s="94" t="str">
        <f>IF((VLOOKUP($AR27,ほっとランド!$A$3:$J$33,8,FALSE))="","",(VLOOKUP($AR27,ほっとランド!$A$3:$J$33,8,FALSE)))</f>
        <v/>
      </c>
      <c r="AX33" s="266" t="str">
        <f>IF((VLOOKUP($AR27,ほっとランド!$A$3:$J$33,7,FALSE))="","",(VLOOKUP($AR27,ほっとランド!$A$3:$J$33,7,FALSE)))</f>
        <v>1歳以上</v>
      </c>
      <c r="AY33" s="237" t="str">
        <f>IF((VLOOKUP($AR27,ほっとランド!$A$3:$J$33,9,FALSE))="","",(VLOOKUP($AR27,ほっとランド!$A$3:$J$33,9,FALSE)))</f>
        <v>10:10-12:00</v>
      </c>
      <c r="AZ33" s="13" t="str">
        <f>IF((VLOOKUP($AR27,ほっとランド!$A$3:$J$33,10,FALSE))="","",(VLOOKUP($AR27,ほっとランド!$A$3:$J$33,10,FALSE)))</f>
        <v>予</v>
      </c>
      <c r="BA33" s="186" t="s">
        <v>246</v>
      </c>
      <c r="BB33" s="18"/>
      <c r="BC33" s="197" t="s">
        <v>13</v>
      </c>
      <c r="BD33" s="212" t="str">
        <f>IF((VLOOKUP($BB27,ほっとランド!$A$3:$J$33,4,FALSE))="","",(VLOOKUP($BB27,ほっとランド!$A$3:$J$33,4,FALSE)))</f>
        <v>ゆっくり遊ぼう</v>
      </c>
      <c r="BE33" s="244" t="str">
        <f>IF((VLOOKUP($BB27,ほっとランド!$A$3:$J$33,5,FALSE))="","",(VLOOKUP($BB27,ほっとランド!$A$3:$J$33,5,FALSE)))</f>
        <v>室内</v>
      </c>
      <c r="BF33" s="244" t="str">
        <f>IF((VLOOKUP($BB27,ほっとランド!$A$3:$J$33,6,FALSE))="","",(VLOOKUP($BB27,ほっとランド!$A$3:$J$33,6,FALSE)))</f>
        <v>園庭</v>
      </c>
      <c r="BG33" s="94" t="str">
        <f>IF((VLOOKUP($BB27,ほっとランド!$A$3:$J$33,8,FALSE))="","",(VLOOKUP($BB27,ほっとランド!$A$3:$J$33,8,FALSE)))</f>
        <v/>
      </c>
      <c r="BH33" s="266" t="str">
        <f>IF((VLOOKUP($BB27,ほっとランド!$A$3:$J$33,7,FALSE))="","",(VLOOKUP($BB27,ほっとランド!$A$3:$J$33,7,FALSE)))</f>
        <v/>
      </c>
      <c r="BI33" s="237" t="str">
        <f>IF((VLOOKUP($BB27,ほっとランド!$A$3:$J$33,9,FALSE))="","",(VLOOKUP($BB27,ほっとランド!$A$3:$J$33,9,FALSE)))</f>
        <v>10:00-12:00</v>
      </c>
      <c r="BJ33" s="13" t="str">
        <f>IF((VLOOKUP($BB27,ほっとランド!$A$3:$J$33,10,FALSE))="","",(VLOOKUP($BB27,ほっとランド!$A$3:$J$33,10,FALSE)))</f>
        <v/>
      </c>
      <c r="BK33" s="186" t="s">
        <v>246</v>
      </c>
      <c r="BL33" s="18"/>
      <c r="BM33" s="197" t="s">
        <v>13</v>
      </c>
      <c r="BN33" s="212" t="str">
        <f>IF((VLOOKUP($BL27,ぱぴぃら!$A$3:$J$33,4,FALSE))="","",(VLOOKUP($BL27,ぱぴぃら!$A$3:$J$33,4,FALSE)))</f>
        <v>クリスマスケーキ作り/電話相談</v>
      </c>
      <c r="BO33" s="244" t="str">
        <f>IF((VLOOKUP($BL27,ぱぴぃら!$A$3:$J$33,5,FALSE))="","",(VLOOKUP($BL27,ぱぴぃら!$A$3:$J$33,5,FALSE)))</f>
        <v>室内</v>
      </c>
      <c r="BP33" s="244" t="str">
        <f>IF((VLOOKUP($BL27,ぱぴぃら!$A$3:$J$33,6,FALSE))="","",(VLOOKUP($BL27,ぱぴぃら!$A$3:$J$33,6,FALSE)))</f>
        <v>園庭</v>
      </c>
      <c r="BQ33" s="94" t="str">
        <f>IF((VLOOKUP($BL27,ぱぴぃら!$A$3:$J$33,8,FALSE))="","",(VLOOKUP($BL27,ぱぴぃら!$A$3:$J$33,8,FALSE)))</f>
        <v/>
      </c>
      <c r="BR33" s="266" t="str">
        <f>IF((VLOOKUP($BL27,ぱぴぃら!$A$3:$J$33,7,FALSE))="","",(VLOOKUP($BL27,ぱぴぃら!$A$3:$J$33,7,FALSE)))</f>
        <v/>
      </c>
      <c r="BS33" s="237" t="str">
        <f>IF((VLOOKUP($BL27,ぱぴぃら!$A$3:$J$33,9,FALSE))="","",(VLOOKUP($BL27,ぱぴぃら!$A$3:$J$33,9,FALSE)))</f>
        <v>9:50-11:00</v>
      </c>
      <c r="BT33" s="13" t="str">
        <f>IF((VLOOKUP($BL27,ぱぴぃら!$A$3:$J$33,10,FALSE))="","",(VLOOKUP($BL27,ぱぴぃら!$A$3:$J$33,10,FALSE)))</f>
        <v>予</v>
      </c>
      <c r="BU33" s="186" t="s">
        <v>245</v>
      </c>
      <c r="BV33" s="3"/>
      <c r="BW33" s="197"/>
      <c r="BX33" s="212"/>
      <c r="BY33" s="266"/>
      <c r="BZ33" s="266"/>
      <c r="CA33" s="94"/>
      <c r="CB33" s="266"/>
      <c r="CC33" s="237"/>
      <c r="CD33" s="13"/>
      <c r="CE33" s="186"/>
      <c r="CU33" s="4"/>
      <c r="CV33" s="4"/>
      <c r="DC33" s="436"/>
      <c r="DD33" s="437" t="s">
        <v>69</v>
      </c>
      <c r="DE33" s="61" t="s">
        <v>85</v>
      </c>
      <c r="DF33" s="61"/>
      <c r="DG33" s="61"/>
      <c r="DH33" s="61"/>
      <c r="DI33" s="61"/>
      <c r="DJ33" s="253"/>
    </row>
    <row r="34" spans="2:114" ht="18" customHeight="1" x14ac:dyDescent="0.1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X34" s="50"/>
      <c r="Y34" s="50"/>
      <c r="Z34" s="50"/>
      <c r="AA34" s="50"/>
      <c r="AB34" s="50"/>
      <c r="AC34" s="50"/>
      <c r="AD34" s="50"/>
      <c r="AE34" s="50"/>
      <c r="AF34" s="50"/>
      <c r="AH34" s="18"/>
      <c r="AI34" s="197" t="s">
        <v>376</v>
      </c>
      <c r="AJ34" s="11" t="str">
        <f>IF((VLOOKUP($AH27,ぽけっと!$A$3:$J$33,4,FALSE))="","",(VLOOKUP($AH27,ぽけっと!$A$3:$J$33,4,FALSE)))</f>
        <v>新規さんいらっしゃい</v>
      </c>
      <c r="AK34" s="200" t="str">
        <f>IF((VLOOKUP($AH27,ぽけっと!$A$3:$J$33,5,FALSE))="","",(VLOOKUP($AH27,ぽけっと!$A$3:$J$33,5,FALSE)))</f>
        <v>室内</v>
      </c>
      <c r="AL34" s="200" t="str">
        <f>IF((VLOOKUP($AH27,ぽけっと!$A$3:$J$33,6,FALSE))="","",(VLOOKUP($AH27,ぽけっと!$A$3:$J$33,6,FALSE)))</f>
        <v/>
      </c>
      <c r="AM34" s="17" t="str">
        <f>IF((VLOOKUP($AH27,ぽけっと!$A$3:$J$33,8,FALSE))="","",(VLOOKUP($AH27,ぽけっと!$A$3:$J$33,8,FALSE)))</f>
        <v>(午前午後各７組)</v>
      </c>
      <c r="AN34" s="13" t="str">
        <f>IF((VLOOKUP($AH27,ぽけっと!$A$3:$J$33,7,FALSE))="","",(VLOOKUP($AH27,ぽけっと!$A$3:$J$33,7,FALSE)))</f>
        <v/>
      </c>
      <c r="AO34" s="45" t="str">
        <f>IF((VLOOKUP($AH27,ぽけっと!$A$3:$J$33,9,FALSE))="","",(VLOOKUP($AH27,ぽけっと!$A$3:$J$33,9,FALSE)))</f>
        <v>9:00－14:00</v>
      </c>
      <c r="AP34" s="13" t="str">
        <f>IF((VLOOKUP($AH27,ぽけっと!$A$3:$J$33,10,FALSE))="","",(VLOOKUP($AH27,ぽけっと!$A$3:$J$33,10,FALSE)))</f>
        <v>予</v>
      </c>
      <c r="AQ34" s="186" t="s">
        <v>384</v>
      </c>
      <c r="AR34" s="18"/>
      <c r="AS34" s="197" t="s">
        <v>13</v>
      </c>
      <c r="AT34" s="212" t="str">
        <f>IF((VLOOKUP($AR27,ぽけっと!$A$3:$J$33,4,FALSE))="","",(VLOOKUP($AR27,ぽけっと!$A$3:$J$33,4,FALSE)))</f>
        <v>幼稚園であそぼう（10組）</v>
      </c>
      <c r="AU34" s="244" t="str">
        <f>IF((VLOOKUP($AR27,ぽけっと!$A$3:$J$33,5,FALSE))="","",(VLOOKUP($AR27,ぽけっと!$A$3:$J$33,5,FALSE)))</f>
        <v/>
      </c>
      <c r="AV34" s="244" t="str">
        <f>IF((VLOOKUP($AR27,ぽけっと!$A$3:$J$33,6,FALSE))="","",(VLOOKUP($AR27,ぽけっと!$A$3:$J$33,6,FALSE)))</f>
        <v/>
      </c>
      <c r="AW34" s="94" t="str">
        <f>IF((VLOOKUP($AR27,ぽけっと!$A$3:$J$33,8,FALSE))="","",(VLOOKUP($AR27,ぽけっと!$A$3:$J$33,8,FALSE)))</f>
        <v>せんだい幼稚園な～もの森</v>
      </c>
      <c r="AX34" s="266" t="str">
        <f>IF((VLOOKUP($AR27,ぽけっと!$A$3:$J$33,7,FALSE))="","",(VLOOKUP($AR27,ぽけっと!$A$3:$J$33,7,FALSE)))</f>
        <v>２歳以上</v>
      </c>
      <c r="AY34" s="237" t="str">
        <f>IF((VLOOKUP($AR27,ぽけっと!$A$3:$J$33,9,FALSE))="","",(VLOOKUP($AR27,ぽけっと!$A$3:$J$33,9,FALSE)))</f>
        <v>9:00-11:30</v>
      </c>
      <c r="AZ34" s="13" t="str">
        <f>IF((VLOOKUP($AR27,ぽけっと!$A$3:$J$33,10,FALSE))="","",(VLOOKUP($AR27,ぽけっと!$A$3:$J$33,10,FALSE)))</f>
        <v>予</v>
      </c>
      <c r="BA34" s="186" t="s">
        <v>247</v>
      </c>
      <c r="BB34" s="18"/>
      <c r="BC34" s="197" t="s">
        <v>13</v>
      </c>
      <c r="BD34" s="212" t="str">
        <f>IF((VLOOKUP($BB27,ぽけっと!$A$3:$J$33,4,FALSE))="","",(VLOOKUP($BB27,ぽけっと!$A$3:$J$33,4,FALSE)))</f>
        <v>家族のみかた</v>
      </c>
      <c r="BE34" s="244" t="str">
        <f>IF((VLOOKUP($BB27,ぽけっと!$A$3:$J$33,5,FALSE))="","",(VLOOKUP($BB27,ぽけっと!$A$3:$J$33,5,FALSE)))</f>
        <v>室内</v>
      </c>
      <c r="BF34" s="244" t="str">
        <f>IF((VLOOKUP($BB27,ぽけっと!$A$3:$J$33,6,FALSE))="","",(VLOOKUP($BB27,ぽけっと!$A$3:$J$33,6,FALSE)))</f>
        <v/>
      </c>
      <c r="BG34" s="94" t="str">
        <f>IF((VLOOKUP($BB27,ぽけっと!$A$3:$J$33,8,FALSE))="","",(VLOOKUP($BB27,ぽけっと!$A$3:$J$33,8,FALSE)))</f>
        <v>(２組)</v>
      </c>
      <c r="BH34" s="266" t="str">
        <f>IF((VLOOKUP($BB27,ぽけっと!$A$3:$J$33,7,FALSE))="","",(VLOOKUP($BB27,ぽけっと!$A$3:$J$33,7,FALSE)))</f>
        <v/>
      </c>
      <c r="BI34" s="237" t="str">
        <f>IF((VLOOKUP($BB27,ぽけっと!$A$3:$J$33,9,FALSE))="","",(VLOOKUP($BB27,ぽけっと!$A$3:$J$33,9,FALSE)))</f>
        <v>9:00－14:00</v>
      </c>
      <c r="BJ34" s="13" t="str">
        <f>IF((VLOOKUP($BB27,ぽけっと!$A$3:$J$33,10,FALSE))="","",(VLOOKUP($BB27,ぽけっと!$A$3:$J$33,10,FALSE)))</f>
        <v>予</v>
      </c>
      <c r="BK34" s="186" t="s">
        <v>247</v>
      </c>
      <c r="BL34" s="18"/>
      <c r="BM34" s="197" t="s">
        <v>13</v>
      </c>
      <c r="BN34" s="212" t="str">
        <f>IF((VLOOKUP($BL27,ほっとランド!$A$3:$J$33,4,FALSE))="","",(VLOOKUP($BL27,ほっとランド!$A$3:$J$33,4,FALSE)))</f>
        <v>園庭開放</v>
      </c>
      <c r="BO34" s="244" t="str">
        <f>IF((VLOOKUP($BL27,ほっとランド!$A$3:$J$33,5,FALSE))="","",(VLOOKUP($BL27,ほっとランド!$A$3:$J$33,5,FALSE)))</f>
        <v/>
      </c>
      <c r="BP34" s="244" t="str">
        <f>IF((VLOOKUP($BL27,ほっとランド!$A$3:$J$33,6,FALSE))="","",(VLOOKUP($BL27,ほっとランド!$A$3:$J$33,6,FALSE)))</f>
        <v>園庭</v>
      </c>
      <c r="BQ34" s="94" t="str">
        <f>IF((VLOOKUP($BL27,ほっとランド!$A$3:$J$33,8,FALSE))="","",(VLOOKUP($BL27,ほっとランド!$A$3:$J$33,8,FALSE)))</f>
        <v/>
      </c>
      <c r="BR34" s="266" t="str">
        <f>IF((VLOOKUP($BL27,ほっとランド!$A$3:$J$33,7,FALSE))="","",(VLOOKUP($BL27,ほっとランド!$A$3:$J$33,7,FALSE)))</f>
        <v/>
      </c>
      <c r="BS34" s="237" t="str">
        <f>IF((VLOOKUP($BL27,ほっとランド!$A$3:$J$33,9,FALSE))="","",(VLOOKUP($BL27,ほっとランド!$A$3:$J$33,9,FALSE)))</f>
        <v>9:30-15:00</v>
      </c>
      <c r="BT34" s="13" t="str">
        <f>IF((VLOOKUP($BL27,ほっとランド!$A$3:$J$33,10,FALSE))="","",(VLOOKUP($BL27,ほっとランド!$A$3:$J$33,10,FALSE)))</f>
        <v/>
      </c>
      <c r="BU34" s="186" t="s">
        <v>246</v>
      </c>
      <c r="BV34" s="3"/>
      <c r="BW34" s="197"/>
      <c r="BX34" s="212"/>
      <c r="BY34" s="266"/>
      <c r="BZ34" s="266"/>
      <c r="CA34" s="94"/>
      <c r="CB34" s="266"/>
      <c r="CC34" s="237"/>
      <c r="CD34" s="13"/>
      <c r="CE34" s="186"/>
      <c r="CV34" s="4"/>
      <c r="DC34" s="260"/>
      <c r="DD34" s="435"/>
      <c r="DE34" s="62" t="s">
        <v>82</v>
      </c>
      <c r="DF34" s="62"/>
      <c r="DG34" s="62"/>
      <c r="DH34" s="62"/>
      <c r="DI34" s="62"/>
      <c r="DJ34" s="254"/>
    </row>
    <row r="35" spans="2:114" ht="18" customHeight="1" x14ac:dyDescent="0.15">
      <c r="E35" s="51"/>
      <c r="J35" s="57"/>
      <c r="W35" s="6"/>
      <c r="AH35" s="18"/>
      <c r="AI35" s="198" t="s">
        <v>45</v>
      </c>
      <c r="AJ35" s="11" t="str">
        <f>IF((VLOOKUP($AH27,せせらぎ!$A$3:$J$33,4,FALSE))="","",(VLOOKUP($AH27,せせらぎ!$A$3:$J$33,4,FALSE)))</f>
        <v>園庭・室内開放</v>
      </c>
      <c r="AK35" s="200" t="str">
        <f>IF((VLOOKUP($AH27,せせらぎ!$A$3:$J$33,5,FALSE))="","",(VLOOKUP($AH27,せせらぎ!$A$3:$J$33,5,FALSE)))</f>
        <v>室内</v>
      </c>
      <c r="AL35" s="200" t="str">
        <f>IF((VLOOKUP($AH27,せせらぎ!$A$3:$J$33,6,FALSE))="","",(VLOOKUP($AH27,せせらぎ!$A$3:$J$33,6,FALSE)))</f>
        <v>園庭</v>
      </c>
      <c r="AM35" s="17" t="str">
        <f>IF((VLOOKUP($AH27,せせらぎ!$A$3:$J$33,8,FALSE))="","",(VLOOKUP($AH27,せせらぎ!$A$3:$J$33,8,FALSE)))</f>
        <v>入来こども園</v>
      </c>
      <c r="AN35" s="13" t="str">
        <f>IF((VLOOKUP($AH27,せせらぎ!$A$3:$J$33,7,FALSE))="","",(VLOOKUP($AH27,せせらぎ!$A$3:$J$33,7,FALSE)))</f>
        <v/>
      </c>
      <c r="AO35" s="45" t="str">
        <f>IF((VLOOKUP($AH27,せせらぎ!$A$3:$J$33,9,FALSE))="","",(VLOOKUP($AH27,せせらぎ!$A$3:$J$33,9,FALSE)))</f>
        <v>9:30-11:00</v>
      </c>
      <c r="AP35" s="13" t="str">
        <f>IF((VLOOKUP($AH27,せせらぎ!$A$3:$J$33,10,FALSE))="","",(VLOOKUP($AH27,せせらぎ!$A$3:$J$33,10,FALSE)))</f>
        <v/>
      </c>
      <c r="AQ35" s="187" t="s">
        <v>385</v>
      </c>
      <c r="AR35" s="18"/>
      <c r="AS35" s="197" t="s">
        <v>13</v>
      </c>
      <c r="AT35" s="212" t="s">
        <v>525</v>
      </c>
      <c r="AU35" s="244"/>
      <c r="AV35" s="244"/>
      <c r="AW35" s="94" t="s">
        <v>684</v>
      </c>
      <c r="AX35" s="266"/>
      <c r="AY35" s="237" t="s">
        <v>645</v>
      </c>
      <c r="AZ35" s="13" t="s">
        <v>524</v>
      </c>
      <c r="BA35" s="186" t="s">
        <v>247</v>
      </c>
      <c r="BB35" s="18"/>
      <c r="BC35" s="198" t="s">
        <v>45</v>
      </c>
      <c r="BD35" s="212" t="str">
        <f>IF((VLOOKUP($BB27,せせらぎ!$A$3:$J$33,4,FALSE))="","",(VLOOKUP($BB27,せせらぎ!$A$3:$J$33,4,FALSE)))</f>
        <v>園庭・室内開放</v>
      </c>
      <c r="BE35" s="244" t="str">
        <f>IF((VLOOKUP($BB27,せせらぎ!$A$3:$J$33,5,FALSE))="","",(VLOOKUP($BB27,せせらぎ!$A$3:$J$33,5,FALSE)))</f>
        <v>室内</v>
      </c>
      <c r="BF35" s="244" t="str">
        <f>IF((VLOOKUP($BB27,せせらぎ!$A$3:$J$33,6,FALSE))="","",(VLOOKUP($BB27,せせらぎ!$A$3:$J$33,6,FALSE)))</f>
        <v>園庭</v>
      </c>
      <c r="BG35" s="94" t="str">
        <f>IF((VLOOKUP($BB27,せせらぎ!$A$3:$J$33,8,FALSE))="","",(VLOOKUP($BB27,せせらぎ!$A$3:$J$33,8,FALSE)))</f>
        <v>入来こども園</v>
      </c>
      <c r="BH35" s="266" t="str">
        <f>IF((VLOOKUP($BB27,せせらぎ!$A$3:$J$33,7,FALSE))="","",(VLOOKUP($BB27,せせらぎ!$A$3:$J$33,7,FALSE)))</f>
        <v/>
      </c>
      <c r="BI35" s="237" t="str">
        <f>IF((VLOOKUP($BB27,せせらぎ!$A$3:$J$33,9,FALSE))="","",(VLOOKUP($BB27,せせらぎ!$A$3:$J$33,9,FALSE)))</f>
        <v>9:30-11:00</v>
      </c>
      <c r="BJ35" s="13" t="str">
        <f>IF((VLOOKUP($BB27,せせらぎ!$A$3:$J$33,10,FALSE))="","",(VLOOKUP($BB27,せせらぎ!$A$3:$J$33,10,FALSE)))</f>
        <v/>
      </c>
      <c r="BK35" s="187" t="s">
        <v>248</v>
      </c>
      <c r="BL35" s="18"/>
      <c r="BM35" s="197" t="s">
        <v>13</v>
      </c>
      <c r="BN35" s="212" t="str">
        <f>IF((VLOOKUP($BL27,ぽけっと!$A$3:$J$33,4,FALSE))="","",(VLOOKUP($BL27,ぽけっと!$A$3:$J$33,4,FALSE)))</f>
        <v>新規さんいらっしゃい</v>
      </c>
      <c r="BO35" s="244" t="str">
        <f>IF((VLOOKUP($BL27,ぽけっと!$A$3:$J$33,5,FALSE))="","",(VLOOKUP($BL27,ぽけっと!$A$3:$J$33,5,FALSE)))</f>
        <v>室内</v>
      </c>
      <c r="BP35" s="244" t="str">
        <f>IF((VLOOKUP($BL27,ぽけっと!$A$3:$J$33,6,FALSE))="","",(VLOOKUP($BL27,ぽけっと!$A$3:$J$33,6,FALSE)))</f>
        <v/>
      </c>
      <c r="BQ35" s="94" t="str">
        <f>IF((VLOOKUP($BL27,ぽけっと!$A$3:$J$33,8,FALSE))="","",(VLOOKUP($BL27,ぽけっと!$A$3:$J$33,8,FALSE)))</f>
        <v>(午前午後各７組)</v>
      </c>
      <c r="BR35" s="266" t="str">
        <f>IF((VLOOKUP($BL27,ぽけっと!$A$3:$J$33,7,FALSE))="","",(VLOOKUP($BL27,ぽけっと!$A$3:$J$33,7,FALSE)))</f>
        <v/>
      </c>
      <c r="BS35" s="237" t="str">
        <f>IF((VLOOKUP($BL27,ぽけっと!$A$3:$J$33,9,FALSE))="","",(VLOOKUP($BL27,ぽけっと!$A$3:$J$33,9,FALSE)))</f>
        <v>9:00－14:00</v>
      </c>
      <c r="BT35" s="13" t="str">
        <f>IF((VLOOKUP($BL27,ぽけっと!$A$3:$J$33,10,FALSE))="","",(VLOOKUP($BL27,ぽけっと!$A$3:$J$33,10,FALSE)))</f>
        <v>予</v>
      </c>
      <c r="BU35" s="186" t="s">
        <v>247</v>
      </c>
      <c r="BV35" s="3"/>
      <c r="BW35" s="198"/>
      <c r="BX35" s="212"/>
      <c r="BY35" s="266"/>
      <c r="BZ35" s="266"/>
      <c r="CA35" s="94"/>
      <c r="CB35" s="266"/>
      <c r="CC35" s="237"/>
      <c r="CD35" s="13"/>
      <c r="CE35" s="187"/>
      <c r="DC35" s="261"/>
      <c r="DD35" s="64" t="s">
        <v>70</v>
      </c>
      <c r="DE35" s="64"/>
      <c r="DF35" s="64"/>
      <c r="DG35" s="64"/>
      <c r="DH35" s="64"/>
      <c r="DI35" s="64"/>
      <c r="DJ35" s="255"/>
    </row>
    <row r="36" spans="2:114" ht="18" customHeight="1" x14ac:dyDescent="0.15"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X36" s="50"/>
      <c r="Y36" s="50"/>
      <c r="Z36" s="50"/>
      <c r="AA36" s="50"/>
      <c r="AB36" s="50"/>
      <c r="AC36" s="50"/>
      <c r="AD36" s="50"/>
      <c r="AE36" s="50"/>
      <c r="AF36" s="50"/>
      <c r="AH36" s="18"/>
      <c r="AI36" s="216" t="s">
        <v>45</v>
      </c>
      <c r="AJ36" s="212" t="str">
        <f>IF((VLOOKUP($AH27,中央公民館!$A$3:$J$33,4,FALSE))="","",(VLOOKUP($AH27,中央公民館!$A$3:$J$33,4,FALSE)))</f>
        <v>絵本の読み聞かせ・指遊び</v>
      </c>
      <c r="AK36" s="244"/>
      <c r="AL36" s="244"/>
      <c r="AM36" s="94" t="str">
        <f>IF((VLOOKUP($AH27,中央公民館!$A$3:$J$33,8,FALSE))="","",(VLOOKUP($AH27,中央公民館!$A$3:$J$33,8,FALSE)))</f>
        <v>中央公民館</v>
      </c>
      <c r="AN36" s="266" t="str">
        <f>IF((VLOOKUP($AH27,中央公民館!$A$3:$J$33,7,FALSE))="","",(VLOOKUP($AH27,中央公民館!$A$3:$J$33,7,FALSE)))</f>
        <v/>
      </c>
      <c r="AO36" s="237" t="str">
        <f>IF((VLOOKUP($AH27,中央公民館!$A$3:$J$33,9,FALSE))="","",(VLOOKUP($AH27,中央公民館!$A$3:$J$33,9,FALSE)))</f>
        <v>10:00-11:45</v>
      </c>
      <c r="AP36" s="87"/>
      <c r="AQ36" s="220" t="s">
        <v>333</v>
      </c>
      <c r="AR36" s="18"/>
      <c r="AS36" s="198" t="s">
        <v>45</v>
      </c>
      <c r="AT36" s="212" t="str">
        <f>IF((VLOOKUP($AR27,せせらぎ!$A$3:$J$33,4,FALSE))="","",(VLOOKUP($AR27,せせらぎ!$A$3:$J$33,4,FALSE)))</f>
        <v>園庭・室内開放</v>
      </c>
      <c r="AU36" s="244" t="str">
        <f>IF((VLOOKUP($AR27,せせらぎ!$A$3:$J$33,5,FALSE))="","",(VLOOKUP($AR27,せせらぎ!$A$3:$J$33,5,FALSE)))</f>
        <v>室内</v>
      </c>
      <c r="AV36" s="244" t="str">
        <f>IF((VLOOKUP($AR27,せせらぎ!$A$3:$J$33,6,FALSE))="","",(VLOOKUP($AR27,せせらぎ!$A$3:$J$33,6,FALSE)))</f>
        <v>園庭</v>
      </c>
      <c r="AW36" s="94" t="str">
        <f>IF((VLOOKUP($AR27,せせらぎ!$A$3:$J$33,8,FALSE))="","",(VLOOKUP($AR27,せせらぎ!$A$3:$J$33,8,FALSE)))</f>
        <v>入来こども園</v>
      </c>
      <c r="AX36" s="266" t="str">
        <f>IF((VLOOKUP($AR27,せせらぎ!$A$3:$J$33,7,FALSE))="","",(VLOOKUP($AR27,せせらぎ!$A$3:$J$33,7,FALSE)))</f>
        <v/>
      </c>
      <c r="AY36" s="237" t="str">
        <f>IF((VLOOKUP($AR27,せせらぎ!$A$3:$J$33,9,FALSE))="","",(VLOOKUP($AR27,せせらぎ!$A$3:$J$33,9,FALSE)))</f>
        <v>9:30-11:00</v>
      </c>
      <c r="AZ36" s="13" t="str">
        <f>IF((VLOOKUP($AR27,せせらぎ!$A$3:$J$33,10,FALSE))="","",(VLOOKUP($AR27,せせらぎ!$A$3:$J$33,10,FALSE)))</f>
        <v/>
      </c>
      <c r="BA36" s="187" t="s">
        <v>248</v>
      </c>
      <c r="BB36" s="18"/>
      <c r="BC36" s="216" t="s">
        <v>45</v>
      </c>
      <c r="BD36" s="212" t="str">
        <f>IF((VLOOKUP($BB27,中央公民館!$A$3:$J$33,4,FALSE))="","",(VLOOKUP($BB27,中央公民館!$A$3:$J$33,4,FALSE)))</f>
        <v>かさじぞうのパネルシアター・リンパッパ体操</v>
      </c>
      <c r="BE36" s="244"/>
      <c r="BF36" s="244"/>
      <c r="BG36" s="94" t="str">
        <f>IF((VLOOKUP($BB27,中央公民館!$A$3:$J$33,8,FALSE))="","",(VLOOKUP($BB27,中央公民館!$A$3:$J$33,8,FALSE)))</f>
        <v>中央公民館</v>
      </c>
      <c r="BH36" s="266" t="str">
        <f>IF((VLOOKUP($BB27,中央公民館!$A$3:$J$33,7,FALSE))="","",(VLOOKUP($BB27,中央公民館!$A$3:$J$33,7,FALSE)))</f>
        <v/>
      </c>
      <c r="BI36" s="237" t="str">
        <f>IF((VLOOKUP($BB27,中央公民館!$A$3:$J$33,9,FALSE))="","",(VLOOKUP($BB27,中央公民館!$A$3:$J$33,9,FALSE)))</f>
        <v>10:00-11:45</v>
      </c>
      <c r="BJ36" s="87"/>
      <c r="BK36" s="220" t="s">
        <v>333</v>
      </c>
      <c r="BL36" s="3"/>
      <c r="BM36" s="198" t="s">
        <v>45</v>
      </c>
      <c r="BN36" s="212" t="str">
        <f>IF((VLOOKUP($BL27,せせらぎ!$A$3:$J$33,4,FALSE))="","",(VLOOKUP($BL27,せせらぎ!$A$3:$J$33,4,FALSE)))</f>
        <v>英語あそび</v>
      </c>
      <c r="BO36" s="244" t="str">
        <f>IF((VLOOKUP($BL27,せせらぎ!$A$3:$J$33,5,FALSE))="","",(VLOOKUP($BL27,せせらぎ!$A$3:$J$33,5,FALSE)))</f>
        <v>室内</v>
      </c>
      <c r="BP36" s="244" t="str">
        <f>IF((VLOOKUP($BL27,せせらぎ!$A$3:$J$33,6,FALSE))="","",(VLOOKUP($BL27,せせらぎ!$A$3:$J$33,6,FALSE)))</f>
        <v>園庭</v>
      </c>
      <c r="BQ36" s="94" t="str">
        <f>IF((VLOOKUP($BL27,せせらぎ!$A$3:$J$33,8,FALSE))="","",(VLOOKUP($BL27,せせらぎ!$A$3:$J$33,8,FALSE)))</f>
        <v>入来こども園</v>
      </c>
      <c r="BR36" s="266" t="str">
        <f>IF((VLOOKUP($BL27,せせらぎ!$A$3:$J$33,7,FALSE))="","",(VLOOKUP($BL27,せせらぎ!$A$3:$J$33,7,FALSE)))</f>
        <v>2～4歳児</v>
      </c>
      <c r="BS36" s="237" t="str">
        <f>IF((VLOOKUP($BL27,せせらぎ!$A$3:$J$33,9,FALSE))="","",(VLOOKUP($BL27,せせらぎ!$A$3:$J$33,9,FALSE)))</f>
        <v>10:00∼11:00</v>
      </c>
      <c r="BT36" s="13" t="str">
        <f>IF((VLOOKUP($BL27,せせらぎ!$A$3:$J$33,10,FALSE))="","",(VLOOKUP($BL27,せせらぎ!$A$3:$J$33,10,FALSE)))</f>
        <v>予</v>
      </c>
      <c r="BU36" s="187" t="s">
        <v>248</v>
      </c>
      <c r="BV36" s="3"/>
      <c r="BW36" s="216"/>
      <c r="BX36" s="212"/>
      <c r="BY36" s="266"/>
      <c r="BZ36" s="266"/>
      <c r="CA36" s="94"/>
      <c r="CB36" s="266"/>
      <c r="CC36" s="237"/>
      <c r="CD36" s="87"/>
      <c r="CE36" s="220"/>
      <c r="CU36" s="4"/>
      <c r="CY36" s="4"/>
      <c r="CZ36" s="4"/>
      <c r="DA36" s="4"/>
      <c r="DB36" s="4"/>
      <c r="DC36" s="262" t="s">
        <v>71</v>
      </c>
      <c r="DD36" s="64" t="s">
        <v>72</v>
      </c>
      <c r="DE36" s="64"/>
      <c r="DF36" s="65"/>
      <c r="DG36" s="66" t="s">
        <v>84</v>
      </c>
      <c r="DH36" s="67" t="s">
        <v>73</v>
      </c>
      <c r="DI36" s="68" t="s">
        <v>83</v>
      </c>
      <c r="DJ36" s="256" t="s">
        <v>74</v>
      </c>
    </row>
    <row r="37" spans="2:114" ht="18" customHeight="1" x14ac:dyDescent="0.15">
      <c r="E37" s="51"/>
      <c r="J37" s="57"/>
      <c r="W37" s="6"/>
      <c r="AH37" s="3"/>
      <c r="AI37" s="217" t="s">
        <v>44</v>
      </c>
      <c r="AJ37" s="305" t="s">
        <v>419</v>
      </c>
      <c r="AK37" s="219"/>
      <c r="AL37" s="219"/>
      <c r="AM37" s="212" t="s">
        <v>48</v>
      </c>
      <c r="AN37" s="208"/>
      <c r="AO37" s="234" t="s">
        <v>405</v>
      </c>
      <c r="AP37" s="4" t="s">
        <v>388</v>
      </c>
      <c r="AQ37" s="223" t="s">
        <v>284</v>
      </c>
      <c r="AR37" s="18"/>
      <c r="AS37" s="216" t="s">
        <v>45</v>
      </c>
      <c r="AT37" s="212" t="str">
        <f>IF((VLOOKUP($AR27,中央公民館!$A$3:$J$33,4,FALSE))="","",(VLOOKUP($AR27,中央公民館!$A$3:$J$33,4,FALSE)))</f>
        <v>あわてんぼうのサンタクロースのパネルシアター</v>
      </c>
      <c r="AU37" s="244"/>
      <c r="AV37" s="244"/>
      <c r="AW37" s="94" t="str">
        <f>IF((VLOOKUP($AR27,中央公民館!$A$3:$J$33,8,FALSE))="","",(VLOOKUP($AR27,中央公民館!$A$3:$J$33,8,FALSE)))</f>
        <v>中央公民館</v>
      </c>
      <c r="AX37" s="266" t="str">
        <f>IF((VLOOKUP($AR27,中央公民館!$A$3:$J$33,7,FALSE))="","",(VLOOKUP($AR27,中央公民館!$A$3:$J$33,7,FALSE)))</f>
        <v/>
      </c>
      <c r="AY37" s="237" t="str">
        <f>IF((VLOOKUP($AR27,中央公民館!$A$3:$J$33,9,FALSE))="","",(VLOOKUP($AR27,中央公民館!$A$3:$J$33,9,FALSE)))</f>
        <v>10:00-11:45</v>
      </c>
      <c r="AZ37" s="87"/>
      <c r="BA37" s="220" t="s">
        <v>333</v>
      </c>
      <c r="BB37" s="3"/>
      <c r="BC37" s="217" t="s">
        <v>44</v>
      </c>
      <c r="BD37" s="305" t="s">
        <v>424</v>
      </c>
      <c r="BE37" s="219"/>
      <c r="BF37" s="219"/>
      <c r="BG37" s="307" t="s">
        <v>183</v>
      </c>
      <c r="BH37" s="208" t="s">
        <v>349</v>
      </c>
      <c r="BI37" s="235" t="s">
        <v>352</v>
      </c>
      <c r="BJ37" s="4" t="s">
        <v>395</v>
      </c>
      <c r="BK37" s="223" t="s">
        <v>321</v>
      </c>
      <c r="BL37" s="18"/>
      <c r="BM37" s="216" t="s">
        <v>45</v>
      </c>
      <c r="BN37" s="212" t="str">
        <f>IF((VLOOKUP($BL27,中央公民館!$A$3:$J$33,4,FALSE))="","",(VLOOKUP($BL27,中央公民館!$A$3:$J$33,4,FALSE)))</f>
        <v>お誕生日会（クリスマスのペープサート）</v>
      </c>
      <c r="BO37" s="244"/>
      <c r="BP37" s="244"/>
      <c r="BQ37" s="94" t="str">
        <f>IF((VLOOKUP($BL27,中央公民館!$A$3:$J$33,8,FALSE))="","",(VLOOKUP($BL27,中央公民館!$A$3:$J$33,8,FALSE)))</f>
        <v>中央公民館</v>
      </c>
      <c r="BR37" s="266" t="str">
        <f>IF((VLOOKUP($BL27,中央公民館!$A$3:$J$33,7,FALSE))="","",(VLOOKUP($BL27,中央公民館!$A$3:$J$33,7,FALSE)))</f>
        <v/>
      </c>
      <c r="BS37" s="237" t="str">
        <f>IF((VLOOKUP($BL27,中央公民館!$A$3:$J$33,9,FALSE))="","",(VLOOKUP($BL27,中央公民館!$A$3:$J$33,9,FALSE)))</f>
        <v>10:00-11:45</v>
      </c>
      <c r="BT37" s="87"/>
      <c r="BU37" s="220" t="s">
        <v>333</v>
      </c>
      <c r="BV37" s="3"/>
      <c r="BW37" s="216"/>
      <c r="BX37" s="212"/>
      <c r="BY37" s="266"/>
      <c r="BZ37" s="266"/>
      <c r="CA37" s="94"/>
      <c r="CB37" s="266"/>
      <c r="CC37" s="236"/>
      <c r="CD37" s="87"/>
      <c r="CE37" s="220"/>
      <c r="CU37" s="4"/>
      <c r="CY37" s="4"/>
      <c r="CZ37" s="4"/>
      <c r="DA37" s="4"/>
      <c r="DB37" s="4"/>
      <c r="DC37" s="263" t="s">
        <v>75</v>
      </c>
      <c r="DD37" s="62" t="s">
        <v>76</v>
      </c>
      <c r="DE37" s="62"/>
      <c r="DF37" s="63"/>
      <c r="DG37" s="69" t="s">
        <v>77</v>
      </c>
      <c r="DH37" s="67" t="s">
        <v>78</v>
      </c>
      <c r="DI37" s="70" t="s">
        <v>77</v>
      </c>
      <c r="DJ37" s="256" t="s">
        <v>79</v>
      </c>
    </row>
    <row r="38" spans="2:114" ht="18" customHeight="1" x14ac:dyDescent="0.15"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X38" s="50"/>
      <c r="Y38" s="50"/>
      <c r="Z38" s="50"/>
      <c r="AA38" s="50"/>
      <c r="AB38" s="50"/>
      <c r="AC38" s="50"/>
      <c r="AD38" s="50"/>
      <c r="AE38" s="50"/>
      <c r="AF38" s="50"/>
      <c r="AH38" s="3"/>
      <c r="AI38" s="217" t="s">
        <v>44</v>
      </c>
      <c r="AJ38" s="305" t="s">
        <v>420</v>
      </c>
      <c r="AK38" s="219"/>
      <c r="AL38" s="219"/>
      <c r="AM38" s="212" t="s">
        <v>48</v>
      </c>
      <c r="AN38" s="208"/>
      <c r="AO38" s="234" t="s">
        <v>445</v>
      </c>
      <c r="AP38" s="4" t="s">
        <v>388</v>
      </c>
      <c r="AQ38" s="223" t="s">
        <v>284</v>
      </c>
      <c r="AR38" s="18"/>
      <c r="AS38" s="217" t="s">
        <v>44</v>
      </c>
      <c r="AT38" s="94" t="s">
        <v>531</v>
      </c>
      <c r="AU38" s="244"/>
      <c r="AV38" s="244"/>
      <c r="AW38" s="94" t="s">
        <v>535</v>
      </c>
      <c r="AX38" s="266" t="s">
        <v>532</v>
      </c>
      <c r="AY38" s="237" t="s">
        <v>534</v>
      </c>
      <c r="AZ38" s="4"/>
      <c r="BA38" s="223" t="s">
        <v>432</v>
      </c>
      <c r="BB38" s="3"/>
      <c r="BC38" s="217" t="s">
        <v>44</v>
      </c>
      <c r="BD38" s="305" t="s">
        <v>419</v>
      </c>
      <c r="BE38" s="219"/>
      <c r="BF38" s="219"/>
      <c r="BG38" s="212" t="s">
        <v>48</v>
      </c>
      <c r="BH38" s="208"/>
      <c r="BI38" s="234" t="s">
        <v>405</v>
      </c>
      <c r="BJ38" s="4" t="s">
        <v>388</v>
      </c>
      <c r="BK38" s="223" t="s">
        <v>284</v>
      </c>
      <c r="BL38" s="18"/>
      <c r="BM38" s="217" t="s">
        <v>44</v>
      </c>
      <c r="BN38" s="212" t="s">
        <v>531</v>
      </c>
      <c r="BO38" s="244"/>
      <c r="BP38" s="244"/>
      <c r="BQ38" s="94" t="s">
        <v>535</v>
      </c>
      <c r="BR38" s="266" t="s">
        <v>532</v>
      </c>
      <c r="BS38" s="237" t="s">
        <v>534</v>
      </c>
      <c r="BT38" s="13"/>
      <c r="BU38" s="223" t="s">
        <v>432</v>
      </c>
      <c r="BV38" s="3"/>
      <c r="BW38" s="4"/>
      <c r="BX38" s="212"/>
      <c r="BY38" s="266"/>
      <c r="BZ38" s="266"/>
      <c r="CA38" s="94"/>
      <c r="CB38" s="266"/>
      <c r="CC38" s="237"/>
      <c r="CD38" s="13"/>
      <c r="CE38" s="9"/>
      <c r="DC38" s="260"/>
      <c r="DD38" s="61" t="s">
        <v>143</v>
      </c>
      <c r="DE38" s="61"/>
      <c r="DF38" s="61"/>
      <c r="DG38" s="61"/>
      <c r="DI38" s="61"/>
      <c r="DJ38" s="253"/>
    </row>
    <row r="39" spans="2:114" ht="18" customHeight="1" x14ac:dyDescent="0.15">
      <c r="E39" s="365"/>
      <c r="F39" s="365"/>
      <c r="G39" s="51"/>
      <c r="H39" s="53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6"/>
      <c r="AH39" s="3"/>
      <c r="AI39" s="217" t="s">
        <v>44</v>
      </c>
      <c r="AJ39" s="212" t="s">
        <v>531</v>
      </c>
      <c r="AK39" s="244"/>
      <c r="AL39" s="244"/>
      <c r="AM39" s="94" t="s">
        <v>535</v>
      </c>
      <c r="AN39" s="266" t="s">
        <v>532</v>
      </c>
      <c r="AO39" s="237" t="s">
        <v>534</v>
      </c>
      <c r="AP39" s="13"/>
      <c r="AQ39" s="223" t="s">
        <v>432</v>
      </c>
      <c r="AR39" s="18"/>
      <c r="AS39" s="4"/>
      <c r="AT39" s="94"/>
      <c r="AU39" s="244"/>
      <c r="AV39" s="244"/>
      <c r="AW39" s="94"/>
      <c r="AX39" s="266"/>
      <c r="AY39" s="237"/>
      <c r="AZ39" s="4"/>
      <c r="BA39" s="9"/>
      <c r="BB39" s="3"/>
      <c r="BC39" s="217" t="s">
        <v>44</v>
      </c>
      <c r="BD39" s="305" t="s">
        <v>420</v>
      </c>
      <c r="BE39" s="219"/>
      <c r="BF39" s="219"/>
      <c r="BG39" s="212" t="s">
        <v>48</v>
      </c>
      <c r="BH39" s="208"/>
      <c r="BI39" s="234" t="s">
        <v>445</v>
      </c>
      <c r="BJ39" s="4" t="s">
        <v>388</v>
      </c>
      <c r="BK39" s="223" t="s">
        <v>284</v>
      </c>
      <c r="BL39" s="18"/>
      <c r="BM39" s="4"/>
      <c r="BN39" s="212"/>
      <c r="BO39" s="244"/>
      <c r="BP39" s="244"/>
      <c r="BQ39" s="94"/>
      <c r="BR39" s="266"/>
      <c r="BS39" s="237"/>
      <c r="BT39" s="13"/>
      <c r="BU39" s="9"/>
      <c r="BV39" s="3"/>
      <c r="BW39" s="4"/>
      <c r="BX39" s="212"/>
      <c r="BY39" s="266"/>
      <c r="BZ39" s="266"/>
      <c r="CA39" s="94"/>
      <c r="CB39" s="266"/>
      <c r="CC39" s="237"/>
      <c r="CD39" s="13"/>
      <c r="CE39" s="9"/>
      <c r="CU39" s="4"/>
      <c r="DC39" s="262" t="s">
        <v>80</v>
      </c>
      <c r="DD39" s="61" t="s">
        <v>414</v>
      </c>
      <c r="DE39" s="61"/>
      <c r="DF39" s="61"/>
      <c r="DG39" s="61"/>
      <c r="DH39" s="61"/>
      <c r="DI39" s="61"/>
      <c r="DJ39" s="253"/>
    </row>
    <row r="40" spans="2:114" ht="18" customHeight="1" thickBot="1" x14ac:dyDescent="0.2"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X40" s="50"/>
      <c r="Y40" s="50"/>
      <c r="Z40" s="50"/>
      <c r="AA40" s="50"/>
      <c r="AB40" s="50"/>
      <c r="AC40" s="50"/>
      <c r="AD40" s="50"/>
      <c r="AE40" s="50"/>
      <c r="AF40" s="50"/>
      <c r="AH40" s="3"/>
      <c r="AI40" s="4"/>
      <c r="AJ40" s="11"/>
      <c r="AK40" s="200"/>
      <c r="AL40" s="200"/>
      <c r="AM40" s="17"/>
      <c r="AN40" s="13"/>
      <c r="AO40" s="45"/>
      <c r="AP40" s="13"/>
      <c r="AQ40" s="9"/>
      <c r="AR40" s="18"/>
      <c r="AS40" s="4"/>
      <c r="AT40" s="94"/>
      <c r="AU40" s="244"/>
      <c r="AV40" s="244"/>
      <c r="AW40" s="94"/>
      <c r="AX40" s="266"/>
      <c r="AY40" s="237"/>
      <c r="AZ40" s="4"/>
      <c r="BA40" s="9"/>
      <c r="BB40" s="3"/>
      <c r="BC40" s="217" t="s">
        <v>44</v>
      </c>
      <c r="BD40" s="305" t="s">
        <v>427</v>
      </c>
      <c r="BE40" s="219"/>
      <c r="BF40" s="219"/>
      <c r="BG40" s="128" t="s">
        <v>116</v>
      </c>
      <c r="BH40" s="208"/>
      <c r="BI40" s="234" t="s">
        <v>64</v>
      </c>
      <c r="BJ40" s="4"/>
      <c r="BK40" s="223" t="s">
        <v>285</v>
      </c>
      <c r="BL40" s="18"/>
      <c r="BM40" s="4"/>
      <c r="BN40" s="212"/>
      <c r="BO40" s="244"/>
      <c r="BP40" s="244"/>
      <c r="BQ40" s="94"/>
      <c r="BR40" s="266"/>
      <c r="BS40" s="237"/>
      <c r="BT40" s="13"/>
      <c r="BU40" s="9"/>
      <c r="BV40" s="3"/>
      <c r="BW40" s="4"/>
      <c r="BX40" s="128"/>
      <c r="BY40" s="134"/>
      <c r="BZ40" s="134"/>
      <c r="CA40" s="149"/>
      <c r="CB40" s="134"/>
      <c r="CC40" s="236"/>
      <c r="CE40" s="8"/>
      <c r="DC40" s="264"/>
      <c r="DD40" s="257"/>
      <c r="DE40" s="257"/>
      <c r="DF40" s="257"/>
      <c r="DG40" s="257"/>
      <c r="DH40" s="257"/>
      <c r="DI40" s="257"/>
      <c r="DJ40" s="258"/>
    </row>
    <row r="41" spans="2:114" ht="18" customHeight="1" thickTop="1" x14ac:dyDescent="0.15">
      <c r="E41" s="365"/>
      <c r="F41" s="365"/>
      <c r="G41" s="51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6"/>
      <c r="AH41" s="3"/>
      <c r="AI41" s="4"/>
      <c r="AJ41" s="11"/>
      <c r="AK41" s="200"/>
      <c r="AL41" s="200"/>
      <c r="AM41" s="17"/>
      <c r="AN41" s="13"/>
      <c r="AO41" s="45"/>
      <c r="AP41" s="13"/>
      <c r="AQ41" s="9"/>
      <c r="AR41" s="18"/>
      <c r="AS41" s="4"/>
      <c r="AT41" s="94"/>
      <c r="AU41" s="244"/>
      <c r="AV41" s="244"/>
      <c r="AW41" s="94"/>
      <c r="AX41" s="266"/>
      <c r="AY41" s="237"/>
      <c r="AZ41" s="4"/>
      <c r="BA41" s="9"/>
      <c r="BB41" s="3"/>
      <c r="BC41" s="217" t="s">
        <v>44</v>
      </c>
      <c r="BD41" s="305" t="s">
        <v>427</v>
      </c>
      <c r="BE41" s="219"/>
      <c r="BF41" s="219"/>
      <c r="BG41" s="128" t="s">
        <v>117</v>
      </c>
      <c r="BH41" s="208"/>
      <c r="BI41" s="234" t="s">
        <v>332</v>
      </c>
      <c r="BJ41" s="4"/>
      <c r="BK41" s="223" t="s">
        <v>285</v>
      </c>
      <c r="BL41" s="18"/>
      <c r="BM41" s="4"/>
      <c r="BN41" s="212"/>
      <c r="BO41" s="244"/>
      <c r="BP41" s="244"/>
      <c r="BQ41" s="94"/>
      <c r="BR41" s="266"/>
      <c r="BS41" s="237"/>
      <c r="BT41" s="13"/>
      <c r="BU41" s="9"/>
      <c r="BV41" s="18"/>
      <c r="BW41" s="197"/>
      <c r="BX41" s="212"/>
      <c r="BY41" s="266"/>
      <c r="BZ41" s="266"/>
      <c r="CA41" s="94"/>
      <c r="CB41" s="266"/>
      <c r="CC41" s="237"/>
      <c r="CD41" s="13"/>
      <c r="CE41" s="186"/>
    </row>
    <row r="42" spans="2:114" ht="18" customHeight="1" x14ac:dyDescent="0.15"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AH42" s="3"/>
      <c r="AI42" s="4"/>
      <c r="AJ42" s="11"/>
      <c r="AK42" s="200"/>
      <c r="AL42" s="200"/>
      <c r="AM42" s="17"/>
      <c r="AN42" s="13"/>
      <c r="AO42" s="45"/>
      <c r="AP42" s="13"/>
      <c r="AQ42" s="9"/>
      <c r="AR42" s="18"/>
      <c r="AS42" s="4"/>
      <c r="AT42" s="94"/>
      <c r="AU42" s="244"/>
      <c r="AV42" s="244"/>
      <c r="AW42" s="94"/>
      <c r="AX42" s="266"/>
      <c r="AY42" s="237"/>
      <c r="AZ42" s="4"/>
      <c r="BA42" s="9"/>
      <c r="BB42" s="3"/>
      <c r="BC42" s="217" t="s">
        <v>44</v>
      </c>
      <c r="BD42" s="305" t="s">
        <v>531</v>
      </c>
      <c r="BE42" s="219"/>
      <c r="BF42" s="219"/>
      <c r="BG42" s="94" t="s">
        <v>535</v>
      </c>
      <c r="BH42" s="266" t="s">
        <v>532</v>
      </c>
      <c r="BI42" s="234" t="s">
        <v>534</v>
      </c>
      <c r="BJ42" s="4"/>
      <c r="BK42" s="223" t="s">
        <v>432</v>
      </c>
      <c r="BL42" s="18"/>
      <c r="BM42" s="4"/>
      <c r="BN42" s="212"/>
      <c r="BO42" s="244"/>
      <c r="BP42" s="244"/>
      <c r="BQ42" s="94"/>
      <c r="BR42" s="266"/>
      <c r="BS42" s="237"/>
      <c r="BT42" s="13"/>
      <c r="BU42" s="9"/>
      <c r="BV42" s="3"/>
      <c r="BW42" s="197"/>
      <c r="BX42" s="212"/>
      <c r="BY42" s="266"/>
      <c r="BZ42" s="266"/>
      <c r="CA42" s="94"/>
      <c r="CB42" s="266"/>
      <c r="CC42" s="237"/>
      <c r="CD42" s="13"/>
      <c r="CE42" s="186"/>
    </row>
    <row r="43" spans="2:114" ht="18" customHeight="1" thickBot="1" x14ac:dyDescent="0.2">
      <c r="E43" s="365"/>
      <c r="F43" s="365"/>
      <c r="G43" s="51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6"/>
      <c r="AH43" s="18"/>
      <c r="AI43" s="4"/>
      <c r="AJ43" s="17"/>
      <c r="AK43" s="282"/>
      <c r="AL43" s="282"/>
      <c r="AN43" s="13"/>
      <c r="AO43" s="45"/>
      <c r="AP43" s="13"/>
      <c r="AQ43" s="8"/>
      <c r="AR43" s="20"/>
      <c r="AS43" s="14"/>
      <c r="AT43" s="213"/>
      <c r="AU43" s="247"/>
      <c r="AV43" s="247"/>
      <c r="AW43" s="276"/>
      <c r="AX43" s="270"/>
      <c r="AY43" s="241"/>
      <c r="AZ43" s="16"/>
      <c r="BA43" s="8"/>
      <c r="BB43" s="20"/>
      <c r="BC43" s="334"/>
      <c r="BD43" s="213"/>
      <c r="BE43" s="247"/>
      <c r="BF43" s="247"/>
      <c r="BG43" s="276"/>
      <c r="BH43" s="270"/>
      <c r="BI43" s="241"/>
      <c r="BJ43" s="16"/>
      <c r="BK43" s="223"/>
      <c r="BL43" s="20"/>
      <c r="BM43" s="14"/>
      <c r="BN43" s="242"/>
      <c r="BO43" s="248"/>
      <c r="BP43" s="248"/>
      <c r="BQ43" s="277"/>
      <c r="BR43" s="267"/>
      <c r="BS43" s="241"/>
      <c r="BT43" s="1"/>
      <c r="BU43" s="8"/>
      <c r="BV43" s="18"/>
      <c r="BW43" s="197"/>
      <c r="BX43" s="212"/>
      <c r="BY43" s="266"/>
      <c r="BZ43" s="266"/>
      <c r="CA43" s="94"/>
      <c r="CB43" s="266"/>
      <c r="CC43" s="237"/>
      <c r="CD43" s="13"/>
      <c r="CE43" s="186"/>
      <c r="DH43" s="61"/>
    </row>
    <row r="44" spans="2:114" ht="18" customHeight="1" x14ac:dyDescent="0.15"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X44" s="50"/>
      <c r="Y44" s="50"/>
      <c r="Z44" s="50"/>
      <c r="AA44" s="50"/>
      <c r="AB44" s="50"/>
      <c r="AC44" s="50"/>
      <c r="AD44" s="50"/>
      <c r="AE44" s="50"/>
      <c r="AF44" s="50"/>
      <c r="AH44" s="19">
        <f>AH27+1</f>
        <v>5</v>
      </c>
      <c r="AI44" s="201" t="s">
        <v>376</v>
      </c>
      <c r="AJ44" s="47" t="str">
        <f>IF((VLOOKUP($AH44,おいでおいで!$A$3:$J$33,4,FALSE))="","",(VLOOKUP($AH44,おいでおいで!$A$3:$J$33,4,FALSE)))</f>
        <v>室内開放</v>
      </c>
      <c r="AK44" s="281" t="str">
        <f>IF((VLOOKUP($AH44,おいでおいで!$A$3:$J$33,5,FALSE))="","",(VLOOKUP($AH44,おいでおいで!$A$3:$J$33,5,FALSE)))</f>
        <v>室内</v>
      </c>
      <c r="AL44" s="281" t="str">
        <f>IF((VLOOKUP($AH44,おいでおいで!$A$3:$J$33,6,FALSE))="","",(VLOOKUP($AH44,おいでおいで!$A$3:$J$33,6,FALSE)))</f>
        <v/>
      </c>
      <c r="AM44" s="272" t="str">
        <f>IF((VLOOKUP($AH44,おいでおいで!$A$3:$J$33,8,FALSE))="","",(VLOOKUP($AH44,おいでおいで!$A$3:$J$33,8,FALSE)))</f>
        <v/>
      </c>
      <c r="AN44" s="49" t="str">
        <f>IF((VLOOKUP($AH44,おいでおいで!$A$3:$J$33,7,FALSE))="","",(VLOOKUP($AH44,おいでおいで!$A$3:$J$33,7,FALSE)))</f>
        <v/>
      </c>
      <c r="AO44" s="48" t="str">
        <f>IF((VLOOKUP($AH44,おいでおいで!$A$3:$J$33,9,FALSE))="","",(VLOOKUP($AH44,おいでおいで!$A$3:$J$33,9,FALSE)))</f>
        <v>9:30-15:30</v>
      </c>
      <c r="AP44" s="49" t="str">
        <f>IF((VLOOKUP($AH44,おいでおいで!$A$3:$J$33,10,FALSE))="","",(VLOOKUP($AH44,おいでおいで!$A$3:$J$33,10,FALSE)))</f>
        <v/>
      </c>
      <c r="AQ44" s="199" t="s">
        <v>377</v>
      </c>
      <c r="AR44" s="18">
        <f>AR27+1</f>
        <v>12</v>
      </c>
      <c r="AS44" s="197" t="s">
        <v>13</v>
      </c>
      <c r="AT44" s="212" t="str">
        <f>IF((VLOOKUP($AR44,おいでおいで!$A$3:$J$33,4,FALSE))="","",(VLOOKUP($AR44,おいでおいで!$A$3:$J$33,4,FALSE)))</f>
        <v>エネルギー講座</v>
      </c>
      <c r="AU44" s="244" t="str">
        <f>IF((VLOOKUP($AR44,おいでおいで!$A$3:$J$33,5,FALSE))="","",(VLOOKUP($AR44,おいでおいで!$A$3:$J$33,5,FALSE)))</f>
        <v>室内</v>
      </c>
      <c r="AV44" s="244" t="str">
        <f>IF((VLOOKUP($AR44,おいでおいで!$A$3:$J$33,6,FALSE))="","",(VLOOKUP($AR44,おいでおいで!$A$3:$J$33,6,FALSE)))</f>
        <v/>
      </c>
      <c r="AW44" s="94" t="str">
        <f>IF((VLOOKUP($AR44,おいでおいで!$A$3:$J$33,8,FALSE))="","",(VLOOKUP($AR44,おいでおいで!$A$3:$J$33,8,FALSE)))</f>
        <v/>
      </c>
      <c r="AX44" s="266" t="str">
        <f>IF((VLOOKUP($AR44,おいでおいで!$A$3:$J$33,7,FALSE))="","",(VLOOKUP($AR44,おいでおいで!$A$3:$J$33,7,FALSE)))</f>
        <v/>
      </c>
      <c r="AY44" s="237" t="str">
        <f>IF((VLOOKUP($AR44,おいでおいで!$A$3:$J$33,9,FALSE))="","",(VLOOKUP($AR44,おいでおいで!$A$3:$J$33,9,FALSE)))</f>
        <v>10:30-12:00</v>
      </c>
      <c r="AZ44" s="13" t="str">
        <f>IF((VLOOKUP($AR44,おいでおいで!$A$3:$J$33,10,FALSE))="","",(VLOOKUP($AR44,おいでおいで!$A$3:$J$33,10,FALSE)))</f>
        <v>予</v>
      </c>
      <c r="BA44" s="199" t="s">
        <v>241</v>
      </c>
      <c r="BB44" s="18">
        <f>BB27+1</f>
        <v>19</v>
      </c>
      <c r="BC44" s="197" t="s">
        <v>13</v>
      </c>
      <c r="BD44" s="212" t="str">
        <f>IF((VLOOKUP($BB44,おいでおいで!$A$3:$J$33,4,FALSE))="","",(VLOOKUP($BB44,おいでおいで!$A$3:$J$33,4,FALSE)))</f>
        <v>双子ちゃんの日（双子、多胎児妊婦さん）</v>
      </c>
      <c r="BE44" s="244" t="str">
        <f>IF((VLOOKUP($BB44,おいでおいで!$A$3:$J$33,5,FALSE))="","",(VLOOKUP($BB44,おいでおいで!$A$3:$J$33,5,FALSE)))</f>
        <v>室内</v>
      </c>
      <c r="BF44" s="244" t="str">
        <f>IF((VLOOKUP($BB44,おいでおいで!$A$3:$J$33,6,FALSE))="","",(VLOOKUP($BB44,おいでおいで!$A$3:$J$33,6,FALSE)))</f>
        <v/>
      </c>
      <c r="BG44" s="94" t="str">
        <f>IF((VLOOKUP($BB44,おいでおいで!$A$3:$J$33,8,FALSE))="","",(VLOOKUP($BB44,おいでおいで!$A$3:$J$33,8,FALSE)))</f>
        <v/>
      </c>
      <c r="BH44" s="266" t="str">
        <f>IF((VLOOKUP($BB44,おいでおいで!$A$3:$J$33,7,FALSE))="","",(VLOOKUP($BB44,おいでおいで!$A$3:$J$33,7,FALSE)))</f>
        <v/>
      </c>
      <c r="BI44" s="237" t="str">
        <f>IF((VLOOKUP($BB44,おいでおいで!$A$3:$J$33,9,FALSE))="","",(VLOOKUP($BB44,おいでおいで!$A$3:$J$33,9,FALSE)))</f>
        <v>11:00-12:00</v>
      </c>
      <c r="BJ44" s="13" t="str">
        <f>IF((VLOOKUP($BB44,おいでおいで!$A$3:$J$33,10,FALSE))="","",(VLOOKUP($BB44,おいでおいで!$A$3:$J$33,10,FALSE)))</f>
        <v>予</v>
      </c>
      <c r="BK44" s="199" t="s">
        <v>241</v>
      </c>
      <c r="BL44" s="18">
        <f>BL27+1</f>
        <v>26</v>
      </c>
      <c r="BM44" s="197" t="s">
        <v>13</v>
      </c>
      <c r="BN44" s="212" t="str">
        <f>IF((VLOOKUP($BL44,おいでおいで!$A$3:$J$33,4,FALSE))="","",(VLOOKUP($BL44,おいでおいで!$A$3:$J$33,4,FALSE)))</f>
        <v>お正月飾り作り</v>
      </c>
      <c r="BO44" s="244" t="str">
        <f>IF((VLOOKUP($BL44,おいでおいで!$A$3:$J$33,5,FALSE))="","",(VLOOKUP($BL44,おいでおいで!$A$3:$J$33,5,FALSE)))</f>
        <v/>
      </c>
      <c r="BP44" s="244" t="str">
        <f>IF((VLOOKUP($BL44,おいでおいで!$A$3:$J$33,6,FALSE))="","",(VLOOKUP($BL44,おいでおいで!$A$3:$J$33,6,FALSE)))</f>
        <v/>
      </c>
      <c r="BQ44" s="94" t="str">
        <f>IF((VLOOKUP($BL44,おいでおいで!$A$3:$J$33,8,FALSE))="","",(VLOOKUP($BL44,おいでおいで!$A$3:$J$33,8,FALSE)))</f>
        <v/>
      </c>
      <c r="BR44" s="266" t="str">
        <f>IF((VLOOKUP($BL44,おいでおいで!$A$3:$J$33,7,FALSE))="","",(VLOOKUP($BL44,おいでおいで!$A$3:$J$33,7,FALSE)))</f>
        <v/>
      </c>
      <c r="BS44" s="237" t="str">
        <f>IF((VLOOKUP($BL44,おいでおいで!$A$3:$J$33,9,FALSE))="","",(VLOOKUP($BL44,おいでおいで!$A$3:$J$33,9,FALSE)))</f>
        <v>10:30-15:30</v>
      </c>
      <c r="BT44" s="13" t="str">
        <f>IF((VLOOKUP($BL44,おいでおいで!$A$3:$J$33,10,FALSE))="","",(VLOOKUP($BL44,おいでおいで!$A$3:$J$33,10,FALSE)))</f>
        <v>予</v>
      </c>
      <c r="BU44" s="199" t="s">
        <v>241</v>
      </c>
      <c r="BV44" s="18"/>
      <c r="BW44" s="197"/>
      <c r="BX44" s="212"/>
      <c r="BY44" s="266"/>
      <c r="BZ44" s="266"/>
      <c r="CA44" s="94"/>
      <c r="CB44" s="266"/>
      <c r="CC44" s="237"/>
      <c r="CD44" s="13"/>
      <c r="CE44" s="186"/>
      <c r="CU44" s="71"/>
      <c r="DC44" s="72"/>
      <c r="DD44" s="61"/>
      <c r="DE44" s="61"/>
      <c r="DF44" s="61"/>
      <c r="DG44" s="61"/>
      <c r="DH44" s="61"/>
      <c r="DI44" s="61"/>
      <c r="DJ44" s="61"/>
    </row>
    <row r="45" spans="2:114" ht="18" customHeight="1" x14ac:dyDescent="0.15">
      <c r="E45" s="365"/>
      <c r="F45" s="365"/>
      <c r="G45" s="51"/>
      <c r="H45" s="53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6"/>
      <c r="AH45" s="3" t="s">
        <v>238</v>
      </c>
      <c r="AI45" s="197" t="s">
        <v>376</v>
      </c>
      <c r="AJ45" s="11" t="str">
        <f>IF((VLOOKUP($AH44,すくすくランド!$A$3:$J71,4,FALSE))="","",(VLOOKUP($AH44,すくすくランド!$A$3:$J$33,4,FALSE)))</f>
        <v>おててのおしゃべり</v>
      </c>
      <c r="AK45" s="200" t="str">
        <f>IF((VLOOKUP($AH44,すくすくランド!$A$3:$J$33,5,FALSE))="","",(VLOOKUP($AH44,すくすくランド!$A$3:$J$33,5,FALSE)))</f>
        <v>室内</v>
      </c>
      <c r="AL45" s="200" t="str">
        <f>IF((VLOOKUP($AH44,すくすくランド!$A$3:$J$33,6,FALSE))="","",(VLOOKUP($AH44,すくすくランド!$A$3:$J$33,6,FALSE)))</f>
        <v>園庭</v>
      </c>
      <c r="AM45" s="17" t="str">
        <f>IF((VLOOKUP($AH44,すくすくランド!$A$3:$J$33,8,FALSE))="","",(VLOOKUP($AH44,すくすくランド!$A$3:$J$33,8,FALSE)))</f>
        <v>(8組）</v>
      </c>
      <c r="AN45" s="13" t="str">
        <f>IF((VLOOKUP($AH44,すくすくランド!$A$3:$J$33,7,FALSE))="","",(VLOOKUP($AH44,すくすくランド!$A$3:$J$33,7,FALSE)))</f>
        <v/>
      </c>
      <c r="AO45" s="45" t="str">
        <f>IF((VLOOKUP($AH44,すくすくランド!$A$3:$J$33,9,FALSE))="","",(VLOOKUP($AH44,すくすくランド!$A$3:$J$33,9,FALSE)))</f>
        <v>10:20-12:00</v>
      </c>
      <c r="AP45" s="13" t="str">
        <f>IF((VLOOKUP($AH44,すくすくランド!$A$3:$J$33,10,FALSE))="","",(VLOOKUP($AH44,すくすくランド!$A$3:$J$33,10,FALSE)))</f>
        <v>予</v>
      </c>
      <c r="AQ45" s="186" t="s">
        <v>378</v>
      </c>
      <c r="AR45" s="3" t="s">
        <v>238</v>
      </c>
      <c r="AS45" s="197" t="s">
        <v>13</v>
      </c>
      <c r="AT45" s="212" t="str">
        <f>IF((VLOOKUP($AR44,すくすくランド!$A$3:$J72,4,FALSE))="","",(VLOOKUP($AR44,すくすくランド!$A$3:$J$33,4,FALSE)))</f>
        <v>すくすく食堂「お芋レシピ」</v>
      </c>
      <c r="AU45" s="244" t="str">
        <f>IF((VLOOKUP($AR44,すくすくランド!$A$3:$J$33,5,FALSE))="","",(VLOOKUP($AR44,すくすくランド!$A$3:$J$33,5,FALSE)))</f>
        <v>室内</v>
      </c>
      <c r="AV45" s="244" t="str">
        <f>IF((VLOOKUP($AR44,すくすくランド!$A$3:$J$33,6,FALSE))="","",(VLOOKUP($AR44,すくすくランド!$A$3:$J$33,6,FALSE)))</f>
        <v>園庭</v>
      </c>
      <c r="AW45" s="94" t="str">
        <f>IF((VLOOKUP($AR44,すくすくランド!$A$3:$J$33,8,FALSE))="","",(VLOOKUP($AR44,すくすくランド!$A$3:$J$33,8,FALSE)))</f>
        <v>(8組）</v>
      </c>
      <c r="AX45" s="266" t="str">
        <f>IF((VLOOKUP($AR44,すくすくランド!$A$3:$J$33,7,FALSE))="","",(VLOOKUP($AR44,すくすくランド!$A$3:$J$33,7,FALSE)))</f>
        <v/>
      </c>
      <c r="AY45" s="237" t="str">
        <f>IF((VLOOKUP($AR44,すくすくランド!$A$3:$J$33,9,FALSE))="","",(VLOOKUP($AR44,すくすくランド!$A$3:$J$33,9,FALSE)))</f>
        <v>10:20-12:00</v>
      </c>
      <c r="AZ45" s="13" t="str">
        <f>IF((VLOOKUP($AR44,すくすくランド!$A$3:$J$33,10,FALSE))="","",(VLOOKUP($AR44,すくすくランド!$A$3:$J$33,10,FALSE)))</f>
        <v>予</v>
      </c>
      <c r="BA45" s="186" t="s">
        <v>242</v>
      </c>
      <c r="BB45" s="3" t="s">
        <v>238</v>
      </c>
      <c r="BC45" s="197" t="s">
        <v>13</v>
      </c>
      <c r="BD45" s="212" t="str">
        <f>IF((VLOOKUP($BB44,すくすくランド!$A$3:$J72,4,FALSE))="","",(VLOOKUP($BB44,すくすくランド!$A$3:$J$33,4,FALSE)))</f>
        <v>ヤクルトさんお腹の健康教室</v>
      </c>
      <c r="BE45" s="244" t="str">
        <f>IF((VLOOKUP($BB44,すくすくランド!$A$3:$J$33,5,FALSE))="","",(VLOOKUP($BB44,すくすくランド!$A$3:$J$33,5,FALSE)))</f>
        <v>室内</v>
      </c>
      <c r="BF45" s="244" t="str">
        <f>IF((VLOOKUP($BB44,すくすくランド!$A$3:$J$33,6,FALSE))="","",(VLOOKUP($BB44,すくすくランド!$A$3:$J$33,6,FALSE)))</f>
        <v>園庭</v>
      </c>
      <c r="BG45" s="94" t="str">
        <f>IF((VLOOKUP($BB44,すくすくランド!$A$3:$J$33,8,FALSE))="","",(VLOOKUP($BB44,すくすくランド!$A$3:$J$33,8,FALSE)))</f>
        <v>(13組)</v>
      </c>
      <c r="BH45" s="266" t="str">
        <f>IF((VLOOKUP($BB44,すくすくランド!$A$3:$J$33,7,FALSE))="","",(VLOOKUP($BB44,すくすくランド!$A$3:$J$33,7,FALSE)))</f>
        <v/>
      </c>
      <c r="BI45" s="237" t="str">
        <f>IF((VLOOKUP($BB44,すくすくランド!$A$3:$J$33,9,FALSE))="","",(VLOOKUP($BB44,すくすくランド!$A$3:$J$33,9,FALSE)))</f>
        <v>10:20-12:00</v>
      </c>
      <c r="BJ45" s="13" t="str">
        <f>IF((VLOOKUP($BB44,すくすくランド!$A$3:$J$33,10,FALSE))="","",(VLOOKUP($BB44,すくすくランド!$A$3:$J$33,10,FALSE)))</f>
        <v>予</v>
      </c>
      <c r="BK45" s="186" t="s">
        <v>242</v>
      </c>
      <c r="BL45" s="3" t="s">
        <v>238</v>
      </c>
      <c r="BM45" s="197" t="s">
        <v>13</v>
      </c>
      <c r="BN45" s="212" t="str">
        <f>IF((VLOOKUP($BL44,すくすくランド!$A$3:$J72,4,FALSE))="","",(VLOOKUP($BL44,すくすくランド!$A$3:$J$33,4,FALSE)))</f>
        <v>お誕生会「12月」</v>
      </c>
      <c r="BO45" s="244" t="str">
        <f>IF((VLOOKUP($BL44,すくすくランド!$A$3:$J$33,5,FALSE))="","",(VLOOKUP($BL44,すくすくランド!$A$3:$J$33,5,FALSE)))</f>
        <v>室内</v>
      </c>
      <c r="BP45" s="244" t="str">
        <f>IF((VLOOKUP($BL44,すくすくランド!$A$3:$J$33,6,FALSE))="","",(VLOOKUP($BL44,すくすくランド!$A$3:$J$33,6,FALSE)))</f>
        <v>園庭</v>
      </c>
      <c r="BQ45" s="94" t="str">
        <f>IF((VLOOKUP($BL44,すくすくランド!$A$3:$J$33,8,FALSE))="","",(VLOOKUP($BL44,すくすくランド!$A$3:$J$33,8,FALSE)))</f>
        <v/>
      </c>
      <c r="BR45" s="266" t="str">
        <f>IF((VLOOKUP($BL44,すくすくランド!$A$3:$J$33,7,FALSE))="","",(VLOOKUP($BL44,すくすくランド!$A$3:$J$33,7,FALSE)))</f>
        <v/>
      </c>
      <c r="BS45" s="237" t="str">
        <f>IF((VLOOKUP($BL44,すくすくランド!$A$3:$J$33,9,FALSE))="","",(VLOOKUP($BL44,すくすくランド!$A$3:$J$33,9,FALSE)))</f>
        <v>10:30-12:00</v>
      </c>
      <c r="BT45" s="13" t="str">
        <f>IF((VLOOKUP($BL44,すくすくランド!$A$3:$J$33,10,FALSE))="","",(VLOOKUP($BL44,すくすくランド!$A$3:$J$33,10,FALSE)))</f>
        <v/>
      </c>
      <c r="BU45" s="186" t="s">
        <v>242</v>
      </c>
      <c r="BV45" s="18"/>
      <c r="BW45" s="197"/>
      <c r="BX45" s="212"/>
      <c r="BY45" s="266"/>
      <c r="BZ45" s="266"/>
      <c r="CA45" s="94"/>
      <c r="CB45" s="266"/>
      <c r="CC45" s="237"/>
      <c r="CD45" s="13"/>
      <c r="CE45" s="186"/>
      <c r="DC45" s="61"/>
      <c r="DD45" s="61"/>
      <c r="DE45" s="61"/>
      <c r="DF45" s="61"/>
      <c r="DG45" s="61"/>
      <c r="DH45" s="61"/>
      <c r="DI45" s="61"/>
      <c r="DJ45" s="61"/>
    </row>
    <row r="46" spans="2:114" ht="18" customHeight="1" x14ac:dyDescent="0.15">
      <c r="B46" s="6"/>
      <c r="AH46" s="18"/>
      <c r="AI46" s="197" t="s">
        <v>376</v>
      </c>
      <c r="AJ46" s="11" t="str">
        <f>IF((VLOOKUP($AH44,スマイリィ!$A$3:$J$33,4,FALSE))="","",(VLOOKUP($AH44,スマイリィ!$A$3:$J$33,4,FALSE)))</f>
        <v>肩こり腰痛スッキリ教室(お母さま対象)</v>
      </c>
      <c r="AK46" s="200" t="str">
        <f>IF((VLOOKUP($AH44,スマイリィ!$A$3:$J$33,5,FALSE))="","",(VLOOKUP($AH44,スマイリィ!$A$3:$J$33,5,FALSE)))</f>
        <v>室内</v>
      </c>
      <c r="AL46" s="200" t="str">
        <f>IF((VLOOKUP($AH44,スマイリィ!$A$3:$J$33,6,FALSE))="","",(VLOOKUP($AH44,スマイリィ!$A$3:$J$33,6,FALSE)))</f>
        <v>園庭</v>
      </c>
      <c r="AM46" s="17" t="str">
        <f>IF((VLOOKUP($AH44,スマイリィ!$A$3:$J$33,8,FALSE))="","",(VLOOKUP($AH44,スマイリィ!$A$3:$J$33,8,FALSE)))</f>
        <v>(３組まで)</v>
      </c>
      <c r="AN46" s="13" t="str">
        <f>IF((VLOOKUP($AH44,スマイリィ!$A$3:$J$33,7,FALSE))="","",(VLOOKUP($AH44,スマイリィ!$A$3:$J$33,7,FALSE)))</f>
        <v/>
      </c>
      <c r="AO46" s="45" t="str">
        <f>IF((VLOOKUP($AH44,スマイリィ!$A$3:$J$33,9,FALSE))="","",(VLOOKUP($AH44,スマイリィ!$A$3:$J$33,9,FALSE)))</f>
        <v>14:10－15:00</v>
      </c>
      <c r="AP46" s="13" t="str">
        <f>IF((VLOOKUP($AH44,スマイリィ!$A$3:$J$33,10,FALSE))="","",(VLOOKUP($AH44,スマイリィ!$A$3:$J$33,10,FALSE)))</f>
        <v>予</v>
      </c>
      <c r="AQ46" s="186" t="s">
        <v>379</v>
      </c>
      <c r="AR46" s="18"/>
      <c r="AS46" s="197" t="s">
        <v>13</v>
      </c>
      <c r="AT46" s="212" t="str">
        <f>IF((VLOOKUP($AR44,スマイリィ!$A$3:$J$33,4,FALSE))="","",(VLOOKUP($AR44,スマイリィ!$A$3:$J$33,4,FALSE)))</f>
        <v>肩こり腰痛スッキリ教室(お母さま対象)</v>
      </c>
      <c r="AU46" s="244" t="str">
        <f>IF((VLOOKUP($AR44,スマイリィ!$A$3:$J$33,5,FALSE))="","",(VLOOKUP($AR44,スマイリィ!$A$3:$J$33,5,FALSE)))</f>
        <v>室内</v>
      </c>
      <c r="AV46" s="244" t="str">
        <f>IF((VLOOKUP($AR44,スマイリィ!$A$3:$J$33,6,FALSE))="","",(VLOOKUP($AR44,スマイリィ!$A$3:$J$33,6,FALSE)))</f>
        <v>園庭</v>
      </c>
      <c r="AW46" s="94" t="str">
        <f>IF((VLOOKUP($AR44,スマイリィ!$A$3:$J$33,8,FALSE))="","",(VLOOKUP($AR44,スマイリィ!$A$3:$J$33,8,FALSE)))</f>
        <v>(３組まで)</v>
      </c>
      <c r="AX46" s="266" t="str">
        <f>IF((VLOOKUP($AR44,スマイリィ!$A$3:$J$33,7,FALSE))="","",(VLOOKUP($AR44,スマイリィ!$A$3:$J$33,7,FALSE)))</f>
        <v/>
      </c>
      <c r="AY46" s="237" t="str">
        <f>IF((VLOOKUP($AR44,スマイリィ!$A$3:$J$33,9,FALSE))="","",(VLOOKUP($AR44,スマイリィ!$A$3:$J$33,9,FALSE)))</f>
        <v>13:00－14:00</v>
      </c>
      <c r="AZ46" s="13" t="str">
        <f>IF((VLOOKUP($AR44,スマイリィ!$A$3:$J$33,10,FALSE))="","",(VLOOKUP($AR44,スマイリィ!$A$3:$J$33,10,FALSE)))</f>
        <v>予</v>
      </c>
      <c r="BA46" s="186" t="s">
        <v>243</v>
      </c>
      <c r="BB46" s="18"/>
      <c r="BC46" s="197" t="s">
        <v>13</v>
      </c>
      <c r="BD46" s="212" t="str">
        <f>IF((VLOOKUP($BB44,スマイリィ!$A$3:$J$33,4,FALSE))="","",(VLOOKUP($BB44,スマイリィ!$A$3:$J$33,4,FALSE)))</f>
        <v>肩こり腰痛スッキリ教室(お母さま対象)</v>
      </c>
      <c r="BE46" s="244" t="str">
        <f>IF((VLOOKUP($BB44,スマイリィ!$A$3:$J$33,5,FALSE))="","",(VLOOKUP($BB44,スマイリィ!$A$3:$J$33,5,FALSE)))</f>
        <v>室内</v>
      </c>
      <c r="BF46" s="244" t="str">
        <f>IF((VLOOKUP($BB44,スマイリィ!$A$3:$J$33,6,FALSE))="","",(VLOOKUP($BB44,スマイリィ!$A$3:$J$33,6,FALSE)))</f>
        <v>園庭</v>
      </c>
      <c r="BG46" s="94" t="str">
        <f>IF((VLOOKUP($BB44,スマイリィ!$A$3:$J$33,8,FALSE))="","",(VLOOKUP($BB44,スマイリィ!$A$3:$J$33,8,FALSE)))</f>
        <v>(３組まで)</v>
      </c>
      <c r="BH46" s="266" t="str">
        <f>IF((VLOOKUP($BB44,スマイリィ!$A$3:$J$33,7,FALSE))="","",(VLOOKUP($BB44,スマイリィ!$A$3:$J$33,7,FALSE)))</f>
        <v/>
      </c>
      <c r="BI46" s="237" t="str">
        <f>IF((VLOOKUP($BB44,スマイリィ!$A$3:$J$33,9,FALSE))="","",(VLOOKUP($BB44,スマイリィ!$A$3:$J$33,9,FALSE)))</f>
        <v>11:00－12:00</v>
      </c>
      <c r="BJ46" s="13" t="str">
        <f>IF((VLOOKUP($BB44,スマイリィ!$A$3:$J$33,10,FALSE))="","",(VLOOKUP($BB44,スマイリィ!$A$3:$J$33,10,FALSE)))</f>
        <v>予</v>
      </c>
      <c r="BK46" s="186" t="s">
        <v>243</v>
      </c>
      <c r="BL46" s="18"/>
      <c r="BM46" s="197" t="s">
        <v>13</v>
      </c>
      <c r="BN46" s="212" t="str">
        <f>IF((VLOOKUP($BL44,スマイリィ!$A$3:$J$33,4,FALSE))="","",(VLOOKUP($BL44,スマイリィ!$A$3:$J$33,4,FALSE)))</f>
        <v>つくって遊ぼう</v>
      </c>
      <c r="BO46" s="244" t="str">
        <f>IF((VLOOKUP($BL44,スマイリィ!$A$3:$J$33,5,FALSE))="","",(VLOOKUP($BL44,スマイリィ!$A$3:$J$33,5,FALSE)))</f>
        <v>室内</v>
      </c>
      <c r="BP46" s="244" t="str">
        <f>IF((VLOOKUP($BL44,スマイリィ!$A$3:$J$33,6,FALSE))="","",(VLOOKUP($BL44,スマイリィ!$A$3:$J$33,6,FALSE)))</f>
        <v>園庭</v>
      </c>
      <c r="BQ46" s="94" t="str">
        <f>IF((VLOOKUP($BL44,スマイリィ!$A$3:$J$33,8,FALSE))="","",(VLOOKUP($BL44,スマイリィ!$A$3:$J$33,8,FALSE)))</f>
        <v>(５組まで）</v>
      </c>
      <c r="BR46" s="266" t="str">
        <f>IF((VLOOKUP($BL44,スマイリィ!$A$3:$J$33,7,FALSE))="","",(VLOOKUP($BL44,スマイリィ!$A$3:$J$33,7,FALSE)))</f>
        <v>１～３歳児</v>
      </c>
      <c r="BS46" s="237" t="str">
        <f>IF((VLOOKUP($BL44,スマイリィ!$A$3:$J$33,9,FALSE))="","",(VLOOKUP($BL44,スマイリィ!$A$3:$J$33,9,FALSE)))</f>
        <v>10:30－11:30</v>
      </c>
      <c r="BT46" s="13" t="str">
        <f>IF((VLOOKUP($BL44,スマイリィ!$A$3:$J$33,10,FALSE))="","",(VLOOKUP($BL44,スマイリィ!$A$3:$J$33,10,FALSE)))</f>
        <v>予</v>
      </c>
      <c r="BU46" s="186" t="s">
        <v>243</v>
      </c>
      <c r="BV46" s="18"/>
      <c r="BW46" s="197"/>
      <c r="BX46" s="212"/>
      <c r="BY46" s="266"/>
      <c r="BZ46" s="266"/>
      <c r="CA46" s="94"/>
      <c r="CB46" s="266"/>
      <c r="CC46" s="237"/>
      <c r="CD46" s="13"/>
      <c r="CE46" s="186"/>
      <c r="DC46" s="61"/>
      <c r="DD46" s="61"/>
      <c r="DE46" s="61"/>
      <c r="DF46" s="61"/>
      <c r="DG46" s="61"/>
      <c r="DH46" s="61"/>
      <c r="DI46" s="61"/>
      <c r="DJ46" s="61"/>
    </row>
    <row r="47" spans="2:114" ht="18" customHeight="1" x14ac:dyDescent="0.15">
      <c r="C47" s="50"/>
      <c r="D47" s="50"/>
      <c r="E47" s="50"/>
      <c r="F47" s="50"/>
      <c r="G47" s="50"/>
      <c r="H47" s="50"/>
      <c r="I47" s="50"/>
      <c r="J47" s="50"/>
      <c r="K47" s="54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AH47" s="18"/>
      <c r="AI47" s="197" t="s">
        <v>376</v>
      </c>
      <c r="AJ47" s="11" t="str">
        <f>IF((VLOOKUP($AH44,すわっこ!$A$3:$J$33,4,FALSE))="","",(VLOOKUP($AH44,すわっこ!$A$3:$J$33,4,FALSE)))</f>
        <v>わらべうたあそび</v>
      </c>
      <c r="AK47" s="200" t="str">
        <f>IF((VLOOKUP($AH44,すわっこ!$A$3:$J$33,5,FALSE))="","",(VLOOKUP($AH44,すわっこ!$A$3:$J$33,5,FALSE)))</f>
        <v>室内</v>
      </c>
      <c r="AL47" s="200" t="str">
        <f>IF((VLOOKUP($AH44,すわっこ!$A$3:$J$33,6,FALSE))="","",(VLOOKUP($AH44,すわっこ!$A$3:$JJ$33,6,FALSE)))</f>
        <v>園庭</v>
      </c>
      <c r="AM47" s="17" t="str">
        <f>IF((VLOOKUP($AH44,すわっこ!$A$3:$J$33,8,FALSE))="","",(VLOOKUP($AH44,すわっこ!$A$3:$J$33,8,FALSE)))</f>
        <v/>
      </c>
      <c r="AN47" s="13" t="str">
        <f>IF((VLOOKUP($AH44,すわっこ!$A$3:$J$33,7,FALSE))="","",(VLOOKUP($AH44,すわっこ!$A$3:$J$33,7,FALSE)))</f>
        <v>1歳半未満</v>
      </c>
      <c r="AO47" s="45" t="str">
        <f>IF((VLOOKUP($AH44,すわっこ!$A$3:$J$33,9,FALSE))="","",(VLOOKUP($AH44,すわっこ!$A$3:$J$33,9,FALSE)))</f>
        <v>10:30-11:30</v>
      </c>
      <c r="AP47" s="13" t="str">
        <f>IF((VLOOKUP($AH44,すわっこ!$A$3:$J$33,10,FALSE))="","",(VLOOKUP($AH44,すわっこ!$A$3:$J$33,10,FALSE)))</f>
        <v/>
      </c>
      <c r="AQ47" s="186" t="s">
        <v>380</v>
      </c>
      <c r="AR47" s="18"/>
      <c r="AS47" s="197" t="s">
        <v>13</v>
      </c>
      <c r="AT47" s="212" t="str">
        <f>IF((VLOOKUP($AR44,すわっこ!$A$3:$J$33,4,FALSE))="","",(VLOOKUP($AR44,すわっこ!$A$3:$J$33,4,FALSE)))</f>
        <v>電話相談</v>
      </c>
      <c r="AU47" s="244" t="str">
        <f>IF((VLOOKUP($AR44,すわっこ!$A$3:$J$33,5,FALSE))="","",(VLOOKUP($AR44,すわっこ!$A$3:$J$33,5,FALSE)))</f>
        <v>室内</v>
      </c>
      <c r="AV47" s="244" t="str">
        <f>IF((VLOOKUP($AR44,すわっこ!$A$3:$J$33,6,FALSE))="","",(VLOOKUP($AR44,すわっこ!$A$3:$JJ$33,6,FALSE)))</f>
        <v>園庭</v>
      </c>
      <c r="AW47" s="94" t="str">
        <f>IF((VLOOKUP($AR44,すわっこ!$A$3:$J$33,8,FALSE))="","",(VLOOKUP($AR44,すわっこ!$A$3:$J$33,8,FALSE)))</f>
        <v/>
      </c>
      <c r="AX47" s="266" t="str">
        <f>IF((VLOOKUP($AR44,すわっこ!$A$3:$J$33,7,FALSE))="","",(VLOOKUP($AR44,すわっこ!$A$3:$J$33,7,FALSE)))</f>
        <v/>
      </c>
      <c r="AY47" s="237" t="str">
        <f>IF((VLOOKUP($AR44,すわっこ!$A$3:$J$33,9,FALSE))="","",(VLOOKUP($AR44,すわっこ!$A$3:$J$33,9,FALSE)))</f>
        <v>10:00-12:00</v>
      </c>
      <c r="AZ47" s="13" t="str">
        <f>IF((VLOOKUP($AR44,すわっこ!$A$3:$J$33,10,FALSE))="","",(VLOOKUP($AR44,すわっこ!$A$3:$J$33,10,FALSE)))</f>
        <v/>
      </c>
      <c r="BA47" s="186" t="s">
        <v>244</v>
      </c>
      <c r="BB47" s="18"/>
      <c r="BC47" s="197" t="s">
        <v>13</v>
      </c>
      <c r="BD47" s="212" t="str">
        <f>IF((VLOOKUP($BB44,すわっこ!$A$3:$J$33,4,FALSE))="","",(VLOOKUP($BB44,すわっこ!$A$3:$J$33,4,FALSE)))</f>
        <v>親子でタートル</v>
      </c>
      <c r="BE47" s="244" t="str">
        <f>IF((VLOOKUP($BB44,すわっこ!$A$3:$J$33,5,FALSE))="","",(VLOOKUP($BB44,すわっこ!$A$3:$J$33,5,FALSE)))</f>
        <v>室内</v>
      </c>
      <c r="BF47" s="244" t="str">
        <f>IF((VLOOKUP($BB44,すわっこ!$A$3:$J$33,6,FALSE))="","",(VLOOKUP($BB44,すわっこ!$A$3:$JJ$33,6,FALSE)))</f>
        <v>園庭</v>
      </c>
      <c r="BG47" s="269" t="str">
        <f>IF((VLOOKUP($BB44,すわっこ!$A$3:$J$33,8,FALSE))="","",(VLOOKUP($BB44,すわっこ!$A$3:$J$33,8,FALSE)))</f>
        <v>川内タートルスポーツクラブ</v>
      </c>
      <c r="BH47" s="266" t="str">
        <f>IF((VLOOKUP($BB44,すわっこ!$A$3:$J$33,7,FALSE))="","",(VLOOKUP($BB44,すわっこ!$A$3:$J$33,7,FALSE)))</f>
        <v/>
      </c>
      <c r="BI47" s="237" t="str">
        <f>IF((VLOOKUP($BB44,すわっこ!$A$3:$J$33,9,FALSE))="","",(VLOOKUP($BB44,すわっこ!$A$3:$J$33,9,FALSE)))</f>
        <v>10:30-11:30</v>
      </c>
      <c r="BJ47" s="13" t="str">
        <f>IF((VLOOKUP($BB44,すわっこ!$A$3:$J$33,10,FALSE))="","",(VLOOKUP($BB44,すわっこ!$A$3:$J$33,10,FALSE)))</f>
        <v>予</v>
      </c>
      <c r="BK47" s="186" t="s">
        <v>244</v>
      </c>
      <c r="BL47" s="18"/>
      <c r="BM47" s="197" t="s">
        <v>13</v>
      </c>
      <c r="BN47" s="212" t="str">
        <f>IF((VLOOKUP($BL44,すわっこ!$A$3:$J$33,4,FALSE))="","",(VLOOKUP($BL44,すわっこ!$A$3:$J$33,4,FALSE)))</f>
        <v>ハイハイ教室</v>
      </c>
      <c r="BO47" s="244" t="str">
        <f>IF((VLOOKUP($BL44,すわっこ!$A$3:$J$33,5,FALSE))="","",(VLOOKUP($BL44,すわっこ!$A$3:$J$33,5,FALSE)))</f>
        <v>室内</v>
      </c>
      <c r="BP47" s="244" t="str">
        <f>IF((VLOOKUP($BL44,すわっこ!$A$3:$J$33,6,FALSE))="","",(VLOOKUP($BL44,すわっこ!$A$3:$JJ$33,6,FALSE)))</f>
        <v>園庭</v>
      </c>
      <c r="BQ47" s="94" t="str">
        <f>IF((VLOOKUP($BL44,すわっこ!$A$3:$J$33,8,FALSE))="","",(VLOOKUP($BL44,すわっこ!$A$3:$J$33,8,FALSE)))</f>
        <v>(３組まで)</v>
      </c>
      <c r="BR47" s="266" t="str">
        <f>IF((VLOOKUP($BL44,すわっこ!$A$3:$J$33,7,FALSE))="","",(VLOOKUP($BL44,すわっこ!$A$3:$J$33,7,FALSE)))</f>
        <v>1歳未満</v>
      </c>
      <c r="BS47" s="237" t="str">
        <f>IF((VLOOKUP($BL44,すわっこ!$A$3:$J$33,9,FALSE))="","",(VLOOKUP($BL44,すわっこ!$A$3:$J$33,9,FALSE)))</f>
        <v>10:30-12:00</v>
      </c>
      <c r="BT47" s="13" t="str">
        <f>IF((VLOOKUP($BL44,すわっこ!$A$3:$J$33,10,FALSE))="","",(VLOOKUP($BL44,すわっこ!$A$3:$J$33,10,FALSE)))</f>
        <v>予</v>
      </c>
      <c r="BU47" s="186" t="s">
        <v>244</v>
      </c>
      <c r="BV47" s="18"/>
      <c r="BW47" s="197"/>
      <c r="BX47" s="212"/>
      <c r="BY47" s="266"/>
      <c r="BZ47" s="266"/>
      <c r="CA47" s="94"/>
      <c r="CB47" s="266"/>
      <c r="CC47" s="237"/>
      <c r="CD47" s="13"/>
      <c r="CE47" s="186"/>
    </row>
    <row r="48" spans="2:114" ht="18" customHeight="1" x14ac:dyDescent="0.15">
      <c r="E48" s="51"/>
      <c r="J48" s="58"/>
      <c r="K48" s="4"/>
      <c r="W48" s="12"/>
      <c r="AH48" s="18"/>
      <c r="AI48" s="197" t="s">
        <v>376</v>
      </c>
      <c r="AJ48" s="11" t="str">
        <f>IF((VLOOKUP($AH44,てとて!$A$3:$J$33,4,FALSE))="","",(VLOOKUP($AH44,てとて!$A$3:$J$33,4,FALSE)))</f>
        <v>親子でヨガ</v>
      </c>
      <c r="AK48" s="200" t="str">
        <f>IF((VLOOKUP($AH44,てとて!$A$3:$J$33,5,FALSE))="","",(VLOOKUP($AH44,てとて!$A$3:$J$33,5,FALSE)))</f>
        <v>室内</v>
      </c>
      <c r="AL48" s="200" t="str">
        <f>IF((VLOOKUP($AH44,てとて!$A$3:$J$33,6,FALSE))="","",(VLOOKUP($AH44,てとて!$A$3:$J$33,6,FALSE)))</f>
        <v>園庭</v>
      </c>
      <c r="AM48" s="17" t="str">
        <f>IF((VLOOKUP($AH44,てとて!$A$3:$J$33,8,FALSE))="","",(VLOOKUP($AH44,てとて!$A$3:$J$33,8,FALSE)))</f>
        <v/>
      </c>
      <c r="AN48" s="13" t="str">
        <f>IF((VLOOKUP($AH44,てとて!$A$3:$J$33,7,FALSE))="","",(VLOOKUP($AH44,てとて!$A$3:$J$33,7,FALSE)))</f>
        <v/>
      </c>
      <c r="AO48" s="45" t="str">
        <f>IF((VLOOKUP($AH44,てとて!$A$3:$J$33,9,FALSE))="","",(VLOOKUP($AH44,てとて!$A$3:$J$33,9,FALSE)))</f>
        <v>10:30-11:30</v>
      </c>
      <c r="AP48" s="13" t="str">
        <f>IF((VLOOKUP($AH44,てとて!$A$3:$J$33,10,FALSE))="","",(VLOOKUP($AH44,てとて!$A$3:$J$33,10,FALSE)))</f>
        <v>予</v>
      </c>
      <c r="AQ48" s="186" t="s">
        <v>381</v>
      </c>
      <c r="AR48" s="18"/>
      <c r="AS48" s="197" t="s">
        <v>13</v>
      </c>
      <c r="AT48" s="212" t="str">
        <f>IF((VLOOKUP($AR44,てとて!$A$3:$J$33,4,FALSE))="","",(VLOOKUP($AR44,てとて!$A$3:$J$33,4,FALSE)))</f>
        <v>自由広場</v>
      </c>
      <c r="AU48" s="244" t="str">
        <f>IF((VLOOKUP($AR44,てとて!$A$3:$J$33,5,FALSE))="","",(VLOOKUP($AR44,てとて!$A$3:$J$33,5,FALSE)))</f>
        <v>室内</v>
      </c>
      <c r="AV48" s="244" t="str">
        <f>IF((VLOOKUP($AR44,てとて!$A$3:$J$33,6,FALSE))="","",(VLOOKUP($AR44,てとて!$A$3:$J$33,6,FALSE)))</f>
        <v>園庭</v>
      </c>
      <c r="AW48" s="94" t="str">
        <f>IF((VLOOKUP($AR44,てとて!$A$3:$J$33,8,FALSE))="","",(VLOOKUP($AR44,てとて!$A$3:$J$33,8,FALSE)))</f>
        <v/>
      </c>
      <c r="AX48" s="266" t="str">
        <f>IF((VLOOKUP($AR44,てとて!$A$3:$J$33,7,FALSE))="","",(VLOOKUP($AR44,てとて!$A$3:$J$33,7,FALSE)))</f>
        <v>１歳以上児</v>
      </c>
      <c r="AY48" s="237" t="str">
        <f>IF((VLOOKUP($AR44,てとて!$A$3:$J$33,9,FALSE))="","",(VLOOKUP($AR44,てとて!$A$3:$J$33,9,FALSE)))</f>
        <v>9:30-14:30</v>
      </c>
      <c r="AZ48" s="13" t="str">
        <f>IF((VLOOKUP($AR44,てとて!$A$3:$J$33,10,FALSE))="","",(VLOOKUP($AR44,てとて!$A$3:$J$33,10,FALSE)))</f>
        <v/>
      </c>
      <c r="BA48" s="186" t="s">
        <v>165</v>
      </c>
      <c r="BB48" s="18"/>
      <c r="BC48" s="197" t="s">
        <v>13</v>
      </c>
      <c r="BD48" s="212" t="str">
        <f>IF((VLOOKUP($BB44,てとて!$A$3:$J$33,4,FALSE))="","",(VLOOKUP($BB44,てとて!$A$3:$J$33,4,FALSE)))</f>
        <v>タートルスポーツクラブ</v>
      </c>
      <c r="BE48" s="244" t="str">
        <f>IF((VLOOKUP($BB44,てとて!$A$3:$J$33,5,FALSE))="","",(VLOOKUP($BB44,てとて!$A$3:$J$33,5,FALSE)))</f>
        <v>室内</v>
      </c>
      <c r="BF48" s="244" t="str">
        <f>IF((VLOOKUP($BB44,てとて!$A$3:$J$33,6,FALSE))="","",(VLOOKUP($BB44,てとて!$A$3:$J$33,6,FALSE)))</f>
        <v>園庭</v>
      </c>
      <c r="BG48" s="94" t="str">
        <f>IF((VLOOKUP($BB44,てとて!$A$3:$J$33,8,FALSE))="","",(VLOOKUP($BB44,てとて!$A$3:$J$33,8,FALSE)))</f>
        <v>川内タートルスポーツクラブ</v>
      </c>
      <c r="BH48" s="266" t="str">
        <f>IF((VLOOKUP($BB44,てとて!$A$3:$J$33,7,FALSE))="","",(VLOOKUP($BB44,てとて!$A$3:$J$33,7,FALSE)))</f>
        <v/>
      </c>
      <c r="BI48" s="237" t="str">
        <f>IF((VLOOKUP($BB44,てとて!$A$3:$J$33,9,FALSE))="","",(VLOOKUP($BB44,てとて!$A$3:$J$33,9,FALSE)))</f>
        <v>10:30-11:30</v>
      </c>
      <c r="BJ48" s="13" t="str">
        <f>IF((VLOOKUP($BB44,てとて!$A$3:$J$33,10,FALSE))="","",(VLOOKUP($BB44,てとて!$A$3:$J$33,10,FALSE)))</f>
        <v>予</v>
      </c>
      <c r="BK48" s="186" t="s">
        <v>165</v>
      </c>
      <c r="BL48" s="18"/>
      <c r="BM48" s="197" t="s">
        <v>13</v>
      </c>
      <c r="BN48" s="212" t="str">
        <f>IF((VLOOKUP($BL44,てとて!$A$3:$J$33,4,FALSE))="","",(VLOOKUP($BL44,てとて!$A$3:$J$33,4,FALSE)))</f>
        <v>ベビーマッサージ</v>
      </c>
      <c r="BO48" s="244" t="str">
        <f>IF((VLOOKUP($BL44,てとて!$A$3:$J$33,5,FALSE))="","",(VLOOKUP($BL44,てとて!$A$3:$J$33,5,FALSE)))</f>
        <v>室内</v>
      </c>
      <c r="BP48" s="244" t="str">
        <f>IF((VLOOKUP($BL44,てとて!$A$3:$J$33,6,FALSE))="","",(VLOOKUP($BL44,てとて!$A$3:$J$33,6,FALSE)))</f>
        <v>園庭</v>
      </c>
      <c r="BQ48" s="94" t="str">
        <f>IF((VLOOKUP($BL44,てとて!$A$3:$J$33,8,FALSE))="","",(VLOOKUP($BL44,てとて!$A$3:$J$33,8,FALSE)))</f>
        <v/>
      </c>
      <c r="BR48" s="266" t="str">
        <f>IF((VLOOKUP($BL44,てとて!$A$3:$J$33,7,FALSE))="","",(VLOOKUP($BL44,てとて!$A$3:$J$33,7,FALSE)))</f>
        <v>0～12ヶ月</v>
      </c>
      <c r="BS48" s="237" t="str">
        <f>IF((VLOOKUP($BL44,てとて!$A$3:$J$33,9,FALSE))="","",(VLOOKUP($BL44,てとて!$A$3:$J$33,9,FALSE)))</f>
        <v>10:30-11:30</v>
      </c>
      <c r="BT48" s="13" t="str">
        <f>IF((VLOOKUP($BL44,てとて!$A$3:$J$33,10,FALSE))="","",(VLOOKUP($BL44,てとて!$A$3:$J$33,10,FALSE)))</f>
        <v>予</v>
      </c>
      <c r="BU48" s="186" t="s">
        <v>165</v>
      </c>
      <c r="BV48" s="18"/>
      <c r="BW48" s="197"/>
      <c r="BX48" s="212"/>
      <c r="BY48" s="266"/>
      <c r="BZ48" s="266"/>
      <c r="CA48" s="94"/>
      <c r="CB48" s="266"/>
      <c r="CC48" s="237"/>
      <c r="CD48" s="13"/>
      <c r="CE48" s="186"/>
      <c r="DC48" s="61"/>
      <c r="DD48" s="61"/>
      <c r="DE48" s="61"/>
      <c r="DF48" s="61"/>
      <c r="DG48" s="61"/>
      <c r="DH48" s="61"/>
      <c r="DI48" s="61"/>
      <c r="DJ48" s="61"/>
    </row>
    <row r="49" spans="3:114" ht="18" customHeight="1" x14ac:dyDescent="0.15">
      <c r="C49" s="50"/>
      <c r="D49" s="50"/>
      <c r="E49" s="50"/>
      <c r="F49" s="50"/>
      <c r="G49" s="50"/>
      <c r="H49" s="50"/>
      <c r="I49" s="50"/>
      <c r="J49" s="50"/>
      <c r="K49" s="54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AH49" s="18"/>
      <c r="AI49" s="197" t="s">
        <v>376</v>
      </c>
      <c r="AJ49" s="11" t="str">
        <f>IF((VLOOKUP($AH44,ぱぴぃら!$A$3:$J$33,4,FALSE))="","",(VLOOKUP($AH44,ぱぴぃら!$A$3:$J$33,4,FALSE)))</f>
        <v>園庭室内開放</v>
      </c>
      <c r="AK49" s="200" t="str">
        <f>IF((VLOOKUP($AH44,ぱぴぃら!$A$3:$J$33,5,FALSE))="","",(VLOOKUP($AH44,ぱぴぃら!$A$3:$J$33,5,FALSE)))</f>
        <v>室内</v>
      </c>
      <c r="AL49" s="200" t="str">
        <f>IF((VLOOKUP($AH44,ぱぴぃら!$A$3:$J$33,6,FALSE))="","",(VLOOKUP($AH44,ぱぴぃら!$A$3:$J$33,6,FALSE)))</f>
        <v>園庭</v>
      </c>
      <c r="AM49" s="17" t="str">
        <f>IF((VLOOKUP($AH44,ぱぴぃら!$A$3:$J$33,8,FALSE))="","",(VLOOKUP($AH44,ぱぴぃら!$A$3:$J$33,8,FALSE)))</f>
        <v/>
      </c>
      <c r="AN49" s="13" t="str">
        <f>IF((VLOOKUP($AH44,ぱぴぃら!$A$3:$J$33,7,FALSE))="","",(VLOOKUP($AH44,ぱぴぃら!$A$3:$J$33,7,FALSE)))</f>
        <v/>
      </c>
      <c r="AO49" s="45" t="str">
        <f>IF((VLOOKUP($AH44,ぱぴぃら!$A$3:$J$33,9,FALSE))="","",(VLOOKUP($AH44,ぱぴぃら!$A$3:$J$33,9,FALSE)))</f>
        <v>9:00-15:00</v>
      </c>
      <c r="AP49" s="13" t="str">
        <f>IF((VLOOKUP($AH44,ぱぴぃら!$A$3:$J$33,10,FALSE))="","",(VLOOKUP($AH44,ぱぴぃら!$A$3:$J$33,10,FALSE)))</f>
        <v>予</v>
      </c>
      <c r="AQ49" s="186" t="s">
        <v>382</v>
      </c>
      <c r="AR49" s="18"/>
      <c r="AS49" s="197" t="s">
        <v>13</v>
      </c>
      <c r="AT49" s="212" t="str">
        <f>IF((VLOOKUP($AR44,ぱぴぃら!$A$3:$J$33,4,FALSE))="","",(VLOOKUP($AR44,ぱぴぃら!$A$3:$J$33,4,FALSE)))</f>
        <v>誕生カードを作ろう</v>
      </c>
      <c r="AU49" s="244" t="str">
        <f>IF((VLOOKUP($AR44,ぱぴぃら!$A$3:$J$33,5,FALSE))="","",(VLOOKUP($AR44,ぱぴぃら!$A$3:$J$33,5,FALSE)))</f>
        <v>室内</v>
      </c>
      <c r="AV49" s="244" t="str">
        <f>IF((VLOOKUP($AR44,ぱぴぃら!$A$3:$J$33,6,FALSE))="","",(VLOOKUP($AR44,ぱぴぃら!$A$3:$J$33,6,FALSE)))</f>
        <v>園庭</v>
      </c>
      <c r="AW49" s="94" t="str">
        <f>IF((VLOOKUP($AR44,ぱぴぃら!$A$3:$J$33,8,FALSE))="","",(VLOOKUP($AR44,ぱぴぃら!$A$3:$J$33,8,FALSE)))</f>
        <v/>
      </c>
      <c r="AX49" s="266" t="str">
        <f>IF((VLOOKUP($AR44,ぱぴぃら!$A$3:$J$33,7,FALSE))="","",(VLOOKUP($AR44,ぱぴぃら!$A$3:$J$33,7,FALSE)))</f>
        <v/>
      </c>
      <c r="AY49" s="237" t="str">
        <f>IF((VLOOKUP($AR44,ぱぴぃら!$A$3:$J$33,9,FALSE))="","",(VLOOKUP($AR44,ぱぴぃら!$A$3:$J$33,9,FALSE)))</f>
        <v>9:50-11:00</v>
      </c>
      <c r="AZ49" s="13" t="str">
        <f>IF((VLOOKUP($AR44,ぱぴぃら!$A$3:$J$33,10,FALSE))="","",(VLOOKUP($AR44,ぱぴぃら!$A$3:$J$33,10,FALSE)))</f>
        <v>予</v>
      </c>
      <c r="BA49" s="186" t="s">
        <v>245</v>
      </c>
      <c r="BB49" s="18"/>
      <c r="BC49" s="197" t="s">
        <v>13</v>
      </c>
      <c r="BD49" s="212" t="str">
        <f>IF((VLOOKUP($BB44,ぱぴぃら!$A$3:$J$33,4,FALSE))="","",(VLOOKUP($BB44,ぱぴぃら!$A$3:$J$33,4,FALSE)))</f>
        <v>クリスマスコンサート/電話相談</v>
      </c>
      <c r="BE49" s="244" t="str">
        <f>IF((VLOOKUP($BB44,ぱぴぃら!$A$3:$J$33,5,FALSE))="","",(VLOOKUP($BB44,ぱぴぃら!$A$3:$J$33,5,FALSE)))</f>
        <v>室内</v>
      </c>
      <c r="BF49" s="244" t="str">
        <f>IF((VLOOKUP($BB44,ぱぴぃら!$A$3:$J$33,6,FALSE))="","",(VLOOKUP($BB44,ぱぴぃら!$A$3:$J$33,6,FALSE)))</f>
        <v>園庭</v>
      </c>
      <c r="BG49" s="94" t="str">
        <f>IF((VLOOKUP($BB44,ぱぴぃら!$A$3:$J$33,8,FALSE))="","",(VLOOKUP($BB44,ぱぴぃら!$A$3:$J$33,8,FALSE)))</f>
        <v/>
      </c>
      <c r="BH49" s="266" t="str">
        <f>IF((VLOOKUP($BB44,ぱぴぃら!$A$3:$J$33,7,FALSE))="","",(VLOOKUP($BB44,ぱぴぃら!$A$3:$J$33,7,FALSE)))</f>
        <v/>
      </c>
      <c r="BI49" s="237" t="str">
        <f>IF((VLOOKUP($BB44,ぱぴぃら!$A$3:$J$33,9,FALSE))="","",(VLOOKUP($BB44,ぱぴぃら!$A$3:$J$33,9,FALSE)))</f>
        <v>9:50-10:30</v>
      </c>
      <c r="BJ49" s="13" t="str">
        <f>IF((VLOOKUP($BB44,ぱぴぃら!$A$3:$J$33,10,FALSE))="","",(VLOOKUP($BB44,ぱぴぃら!$A$3:$J$33,10,FALSE)))</f>
        <v>予</v>
      </c>
      <c r="BK49" s="186" t="s">
        <v>245</v>
      </c>
      <c r="BL49" s="18"/>
      <c r="BM49" s="197" t="s">
        <v>13</v>
      </c>
      <c r="BN49" s="212" t="str">
        <f>IF((VLOOKUP($BL44,ぱぴぃら!$A$3:$J$33,4,FALSE))="","",(VLOOKUP($BL44,ぱぴぃら!$A$3:$J$33,4,FALSE)))</f>
        <v>園庭室内開放</v>
      </c>
      <c r="BO49" s="244" t="str">
        <f>IF((VLOOKUP($BL44,ぱぴぃら!$A$3:$J$33,5,FALSE))="","",(VLOOKUP($BL44,ぱぴぃら!$A$3:$J$33,5,FALSE)))</f>
        <v>室内</v>
      </c>
      <c r="BP49" s="244" t="str">
        <f>IF((VLOOKUP($BL44,ぱぴぃら!$A$3:$J$33,6,FALSE))="","",(VLOOKUP($BL44,ぱぴぃら!$A$3:$J$33,6,FALSE)))</f>
        <v>園庭</v>
      </c>
      <c r="BQ49" s="94" t="str">
        <f>IF((VLOOKUP($BL44,ぱぴぃら!$A$3:$J$33,8,FALSE))="","",(VLOOKUP($BL44,ぱぴぃら!$A$3:$J$33,8,FALSE)))</f>
        <v/>
      </c>
      <c r="BR49" s="266" t="str">
        <f>IF((VLOOKUP($BL44,ぱぴぃら!$A$3:$J$33,7,FALSE))="","",(VLOOKUP($BL44,ぱぴぃら!$A$3:$J$33,7,FALSE)))</f>
        <v/>
      </c>
      <c r="BS49" s="237" t="str">
        <f>IF((VLOOKUP($BL44,ぱぴぃら!$A$3:$J$33,9,FALSE))="","",(VLOOKUP($BL44,ぱぴぃら!$A$3:$J$33,9,FALSE)))</f>
        <v>9:00-15:00</v>
      </c>
      <c r="BT49" s="13" t="str">
        <f>IF((VLOOKUP($BL44,ぱぴぃら!$A$3:$J$33,10,FALSE))="","",(VLOOKUP($BL44,ぱぴぃら!$A$3:$J$33,10,FALSE)))</f>
        <v>予</v>
      </c>
      <c r="BU49" s="186" t="s">
        <v>245</v>
      </c>
      <c r="BV49" s="18"/>
      <c r="BW49" s="198"/>
      <c r="BX49" s="212"/>
      <c r="BY49" s="266"/>
      <c r="BZ49" s="266"/>
      <c r="CA49" s="94"/>
      <c r="CB49" s="266"/>
      <c r="CC49" s="237"/>
      <c r="CD49" s="13"/>
      <c r="CE49" s="187"/>
      <c r="DC49" s="61"/>
      <c r="DD49" s="61"/>
      <c r="DE49" s="61"/>
      <c r="DF49" s="61"/>
      <c r="DG49" s="61"/>
      <c r="DH49" s="61"/>
      <c r="DI49" s="61"/>
      <c r="DJ49" s="61"/>
    </row>
    <row r="50" spans="3:114" ht="18" customHeight="1" x14ac:dyDescent="0.15">
      <c r="E50" s="51"/>
      <c r="J50" s="57"/>
      <c r="K50" s="4"/>
      <c r="W50" s="6"/>
      <c r="AH50" s="18"/>
      <c r="AI50" s="197" t="s">
        <v>376</v>
      </c>
      <c r="AJ50" s="11" t="str">
        <f>IF((VLOOKUP($AH44,ほっとランド!$A$3:$J$33,4,FALSE))="","",(VLOOKUP($AH44,ほっとランド!$A$3:$J$33,4,FALSE)))</f>
        <v>そらまめくんち(出張支援)</v>
      </c>
      <c r="AK50" s="200" t="str">
        <f>IF((VLOOKUP($AH44,ほっとランド!$A$3:$J$33,5,FALSE))="","",(VLOOKUP($AH44,ほっとランド!$A$3:$J$33,5,FALSE)))</f>
        <v/>
      </c>
      <c r="AL50" s="200" t="str">
        <f>IF((VLOOKUP($AH44,ほっとランド!$A$3:$J$33,6,FALSE))="","",(VLOOKUP($AH44,ほっとランド!$A$3:$J$33,6,FALSE)))</f>
        <v>園庭</v>
      </c>
      <c r="AM50" s="17" t="str">
        <f>IF((VLOOKUP($AH44,ほっとランド!$A$3:$J$33,8,FALSE))="","",(VLOOKUP($AH44,ほっとランド!$A$3:$J$33,8,FALSE)))</f>
        <v/>
      </c>
      <c r="AN50" s="13" t="str">
        <f>IF((VLOOKUP($AH44,ほっとランド!$A$3:$J$33,7,FALSE))="","",(VLOOKUP($AH44,ほっとランド!$A$3:$J$33,7,FALSE)))</f>
        <v/>
      </c>
      <c r="AO50" s="45" t="str">
        <f>IF((VLOOKUP($AH44,ほっとランド!$A$3:$J$33,9,FALSE))="","",(VLOOKUP($AH44,ほっとランド!$A$3:$J$33,9,FALSE)))</f>
        <v>10:00-12:00</v>
      </c>
      <c r="AP50" s="13" t="str">
        <f>IF((VLOOKUP($AH44,ほっとランド!$A$3:$J$33,10,FALSE))="","",(VLOOKUP($AH44,ほっとランド!$A$3:$J$33,10,FALSE)))</f>
        <v>予</v>
      </c>
      <c r="AQ50" s="186" t="s">
        <v>383</v>
      </c>
      <c r="AR50" s="18"/>
      <c r="AS50" s="197" t="s">
        <v>13</v>
      </c>
      <c r="AT50" s="212" t="str">
        <f>IF((VLOOKUP($AR44,ほっとランド!$A$3:$J$33,4,FALSE))="","",(VLOOKUP($AR44,ほっとランド!$A$3:$J$33,4,FALSE)))</f>
        <v>そらまめくんち(出張支援)</v>
      </c>
      <c r="AU50" s="244" t="str">
        <f>IF((VLOOKUP($AR44,ほっとランド!$A$3:$J$33,5,FALSE))="","",(VLOOKUP($AR44,ほっとランド!$A$3:$J$33,5,FALSE)))</f>
        <v/>
      </c>
      <c r="AV50" s="244" t="str">
        <f>IF((VLOOKUP($AR44,ほっとランド!$A$3:$J$33,6,FALSE))="","",(VLOOKUP($AR44,ほっとランド!$A$3:$J$33,6,FALSE)))</f>
        <v>園庭</v>
      </c>
      <c r="AW50" s="94" t="str">
        <f>IF((VLOOKUP($AR44,ほっとランド!$A$3:$J$33,8,FALSE))="","",(VLOOKUP($AR44,ほっとランド!$A$3:$J$33,8,FALSE)))</f>
        <v/>
      </c>
      <c r="AX50" s="266" t="str">
        <f>IF((VLOOKUP($AR44,ほっとランド!$A$3:$J$33,7,FALSE))="","",(VLOOKUP($AR44,ほっとランド!$A$3:$J$33,7,FALSE)))</f>
        <v/>
      </c>
      <c r="AY50" s="237" t="str">
        <f>IF((VLOOKUP($AR44,ほっとランド!$A$3:$J$33,9,FALSE))="","",(VLOOKUP($AR44,ほっとランド!$A$3:$J$33,9,FALSE)))</f>
        <v>10:00-12:00</v>
      </c>
      <c r="AZ50" s="13" t="str">
        <f>IF((VLOOKUP($AR44,ほっとランド!$A$3:$J$33,10,FALSE))="","",(VLOOKUP($AR44,ほっとランド!$A$3:$J$33,10,FALSE)))</f>
        <v>予</v>
      </c>
      <c r="BA50" s="186" t="s">
        <v>246</v>
      </c>
      <c r="BB50" s="18"/>
      <c r="BC50" s="197" t="s">
        <v>13</v>
      </c>
      <c r="BD50" s="212" t="str">
        <f>IF((VLOOKUP($BB44,ほっとランド!$A$3:$J$33,4,FALSE))="","",(VLOOKUP($BB44,ほっとランド!$A$3:$J$33,4,FALSE)))</f>
        <v>そらまめくんち(出張支援)</v>
      </c>
      <c r="BE50" s="244" t="str">
        <f>IF((VLOOKUP($BB44,ほっとランド!$A$3:$J$33,5,FALSE))="","",(VLOOKUP($BB44,ほっとランド!$A$3:$J$33,5,FALSE)))</f>
        <v/>
      </c>
      <c r="BF50" s="244" t="str">
        <f>IF((VLOOKUP($BB44,ほっとランド!$A$3:$J$33,6,FALSE))="","",(VLOOKUP($BB44,ほっとランド!$A$3:$J$33,6,FALSE)))</f>
        <v>園庭</v>
      </c>
      <c r="BG50" s="94" t="str">
        <f>IF((VLOOKUP($BB44,ほっとランド!$A$3:$J$33,8,FALSE))="","",(VLOOKUP($BB44,ほっとランド!$A$3:$J$33,8,FALSE)))</f>
        <v/>
      </c>
      <c r="BH50" s="266" t="str">
        <f>IF((VLOOKUP($BB44,ほっとランド!$A$3:$J$33,7,FALSE))="","",(VLOOKUP($BB44,ほっとランド!$A$3:$J$33,7,FALSE)))</f>
        <v/>
      </c>
      <c r="BI50" s="237" t="str">
        <f>IF((VLOOKUP($BB44,ほっとランド!$A$3:$J$33,9,FALSE))="","",(VLOOKUP($BB44,ほっとランド!$A$3:$J$33,9,FALSE)))</f>
        <v>10:00-12:00</v>
      </c>
      <c r="BJ50" s="13" t="str">
        <f>IF((VLOOKUP($BB44,ほっとランド!$A$3:$J$33,10,FALSE))="","",(VLOOKUP($BB44,ほっとランド!$A$3:$J$33,10,FALSE)))</f>
        <v>予</v>
      </c>
      <c r="BK50" s="186" t="s">
        <v>246</v>
      </c>
      <c r="BL50" s="18"/>
      <c r="BM50" s="197" t="s">
        <v>13</v>
      </c>
      <c r="BN50" s="212" t="str">
        <f>IF((VLOOKUP($BL44,ほっとランド!$A$3:$J$33,4,FALSE))="","",(VLOOKUP($BL44,ほっとランド!$A$3:$J$33,4,FALSE)))</f>
        <v>園庭開放</v>
      </c>
      <c r="BO50" s="244" t="str">
        <f>IF((VLOOKUP($BL44,ほっとランド!$A$3:$J$33,5,FALSE))="","",(VLOOKUP($BL44,ほっとランド!$A$3:$J$33,5,FALSE)))</f>
        <v/>
      </c>
      <c r="BP50" s="244" t="str">
        <f>IF((VLOOKUP($BL44,ほっとランド!$A$3:$J$33,6,FALSE))="","",(VLOOKUP($BL44,ほっとランド!$A$3:$J$33,6,FALSE)))</f>
        <v>園庭</v>
      </c>
      <c r="BQ50" s="94" t="str">
        <f>IF((VLOOKUP($BL44,ほっとランド!$A$3:$J$33,8,FALSE))="","",(VLOOKUP($BL44,ほっとランド!$A$3:$J$33,8,FALSE)))</f>
        <v/>
      </c>
      <c r="BR50" s="266" t="str">
        <f>IF((VLOOKUP($BL44,ほっとランド!$A$3:$J$33,7,FALSE))="","",(VLOOKUP($BL44,ほっとランド!$A$3:$J$33,7,FALSE)))</f>
        <v/>
      </c>
      <c r="BS50" s="237" t="str">
        <f>IF((VLOOKUP($BL44,ほっとランド!$A$3:$J$33,9,FALSE))="","",(VLOOKUP($BL44,ほっとランド!$A$3:$J$33,9,FALSE)))</f>
        <v>9:30-15:00</v>
      </c>
      <c r="BT50" s="13" t="str">
        <f>IF((VLOOKUP($BL44,ほっとランド!$A$3:$J$33,10,FALSE))="","",(VLOOKUP($BL44,ほっとランド!$A$3:$J$33,10,FALSE)))</f>
        <v/>
      </c>
      <c r="BU50" s="186" t="s">
        <v>246</v>
      </c>
      <c r="BV50" s="18"/>
      <c r="BW50" s="198"/>
      <c r="BX50" s="212"/>
      <c r="BY50" s="266"/>
      <c r="BZ50" s="266"/>
      <c r="CA50" s="94"/>
      <c r="CB50" s="266"/>
      <c r="CC50" s="237"/>
      <c r="CD50" s="286"/>
      <c r="CE50" s="187"/>
      <c r="DC50" s="61"/>
      <c r="DD50" s="61"/>
      <c r="DE50" s="61"/>
      <c r="DF50" s="61"/>
      <c r="DG50" s="61"/>
      <c r="DH50" s="61"/>
      <c r="DI50" s="61"/>
      <c r="DJ50" s="61"/>
    </row>
    <row r="51" spans="3:114" ht="18" customHeight="1" x14ac:dyDescent="0.15">
      <c r="C51" s="50"/>
      <c r="D51" s="50"/>
      <c r="E51" s="50"/>
      <c r="F51" s="50"/>
      <c r="G51" s="50"/>
      <c r="H51" s="50"/>
      <c r="I51" s="50"/>
      <c r="J51" s="50"/>
      <c r="K51" s="54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X51" s="50"/>
      <c r="Y51" s="50"/>
      <c r="Z51" s="50"/>
      <c r="AA51" s="50"/>
      <c r="AB51" s="50"/>
      <c r="AC51" s="50"/>
      <c r="AD51" s="50"/>
      <c r="AE51" s="50"/>
      <c r="AF51" s="50"/>
      <c r="AH51" s="18"/>
      <c r="AI51" s="197" t="s">
        <v>376</v>
      </c>
      <c r="AJ51" s="11" t="str">
        <f>IF((VLOOKUP($AH44,ぽけっと!$A$3:$J$33,4,FALSE))="","",(VLOOKUP($AH44,ぽけっと!$A$3:$J$33,4,FALSE)))</f>
        <v>家族のみかた</v>
      </c>
      <c r="AK51" s="200" t="str">
        <f>IF((VLOOKUP($AH44,ぽけっと!$A$3:$J$33,5,FALSE))="","",(VLOOKUP($AH44,ぽけっと!$A$3:$J$33,5,FALSE)))</f>
        <v>室内</v>
      </c>
      <c r="AL51" s="200" t="str">
        <f>IF((VLOOKUP($AH44,ぽけっと!$A$3:$J$33,6,FALSE))="","",(VLOOKUP($AH44,ぽけっと!$A$3:$J$33,6,FALSE)))</f>
        <v/>
      </c>
      <c r="AM51" s="17" t="str">
        <f>IF((VLOOKUP($AH44,ぽけっと!$A$3:$J$33,8,FALSE))="","",(VLOOKUP($AH44,ぽけっと!$A$3:$J$33,8,FALSE)))</f>
        <v>(２組)</v>
      </c>
      <c r="AN51" s="13" t="str">
        <f>IF((VLOOKUP($AH44,ぽけっと!$A$3:$J$33,7,FALSE))="","",(VLOOKUP($AH44,ぽけっと!$A$3:$J$33,7,FALSE)))</f>
        <v/>
      </c>
      <c r="AO51" s="45" t="str">
        <f>IF((VLOOKUP($AH44,ぽけっと!$A$3:$J$33,9,FALSE))="","",(VLOOKUP($AH44,ぽけっと!$A$3:$J$33,9,FALSE)))</f>
        <v>9:00－14:00</v>
      </c>
      <c r="AP51" s="13" t="str">
        <f>IF((VLOOKUP($AH44,ぽけっと!$A$3:$J$33,10,FALSE))="","",(VLOOKUP($AH44,ぽけっと!$A$3:$J$33,10,FALSE)))</f>
        <v>予</v>
      </c>
      <c r="AQ51" s="186" t="s">
        <v>384</v>
      </c>
      <c r="AR51" s="18"/>
      <c r="AS51" s="197" t="s">
        <v>13</v>
      </c>
      <c r="AT51" s="212" t="str">
        <f>IF((VLOOKUP($AR44,ぽけっと!$A$3:$J$33,4,FALSE))="","",(VLOOKUP($AR44,ぽけっと!$A$3:$J$33,4,FALSE)))</f>
        <v>にじの日</v>
      </c>
      <c r="AU51" s="244" t="str">
        <f>IF((VLOOKUP($AR44,ぽけっと!$A$3:$J$33,5,FALSE))="","",(VLOOKUP($AR44,ぽけっと!$A$3:$J$33,5,FALSE)))</f>
        <v>室内</v>
      </c>
      <c r="AV51" s="244" t="str">
        <f>IF((VLOOKUP($AR44,ぽけっと!$A$3:$J$33,6,FALSE))="","",(VLOOKUP($AR44,ぽけっと!$A$3:$J$33,6,FALSE)))</f>
        <v/>
      </c>
      <c r="AW51" s="94" t="str">
        <f>IF((VLOOKUP($AR44,ぽけっと!$A$3:$J$33,8,FALSE))="","",(VLOOKUP($AR44,ぽけっと!$A$3:$J$33,8,FALSE)))</f>
        <v>(午前午後各５組)</v>
      </c>
      <c r="AX51" s="266" t="str">
        <f>IF((VLOOKUP($AR44,ぽけっと!$A$3:$J$33,7,FALSE))="","",(VLOOKUP($AR44,ぽけっと!$A$3:$J$33,7,FALSE)))</f>
        <v/>
      </c>
      <c r="AY51" s="237" t="str">
        <f>IF((VLOOKUP($AR44,ぽけっと!$A$3:$J$33,9,FALSE))="","",(VLOOKUP($AR44,ぽけっと!$A$3:$J$33,9,FALSE)))</f>
        <v>9:00－14:00</v>
      </c>
      <c r="AZ51" s="13" t="str">
        <f>IF((VLOOKUP($AR44,ぽけっと!$A$3:$J$33,10,FALSE))="","",(VLOOKUP($AR44,ぽけっと!$A$3:$J$33,10,FALSE)))</f>
        <v>予</v>
      </c>
      <c r="BA51" s="186" t="s">
        <v>247</v>
      </c>
      <c r="BB51" s="18"/>
      <c r="BC51" s="197" t="s">
        <v>13</v>
      </c>
      <c r="BD51" s="212" t="str">
        <f>IF((VLOOKUP($BB44,ぽけっと!$A$3:$J$33,4,FALSE))="","",(VLOOKUP($BB44,ぽけっと!$A$3:$J$33,4,FALSE)))</f>
        <v>電話相談（予約開始日）</v>
      </c>
      <c r="BE51" s="244" t="str">
        <f>IF((VLOOKUP($BB44,ぽけっと!$A$3:$J$33,5,FALSE))="","",(VLOOKUP($BB44,ぽけっと!$A$3:$J$33,5,FALSE)))</f>
        <v/>
      </c>
      <c r="BF51" s="244" t="str">
        <f>IF((VLOOKUP($BB44,ぽけっと!$A$3:$J$33,6,FALSE))="","",(VLOOKUP($BB44,ぽけっと!$A$3:$J$33,6,FALSE)))</f>
        <v/>
      </c>
      <c r="BG51" s="94" t="str">
        <f>IF((VLOOKUP($BB44,ぽけっと!$A$3:$J$33,8,FALSE))="","",(VLOOKUP($BB44,ぽけっと!$A$3:$J$33,8,FALSE)))</f>
        <v/>
      </c>
      <c r="BH51" s="266" t="str">
        <f>IF((VLOOKUP($BB44,ぽけっと!$A$3:$J$33,7,FALSE))="","",(VLOOKUP($BB44,ぽけっと!$A$3:$J$33,7,FALSE)))</f>
        <v/>
      </c>
      <c r="BI51" s="237" t="str">
        <f>IF((VLOOKUP($BB44,ぽけっと!$A$3:$J$33,9,FALSE))="","",(VLOOKUP($BB44,ぽけっと!$A$3:$J$33,9,FALSE)))</f>
        <v>9:00－14:00</v>
      </c>
      <c r="BJ51" s="13" t="str">
        <f>IF((VLOOKUP($BB44,ぽけっと!$A$3:$J$33,10,FALSE))="","",(VLOOKUP($BB44,ぽけっと!$A$3:$J$33,10,FALSE)))</f>
        <v/>
      </c>
      <c r="BK51" s="186" t="s">
        <v>247</v>
      </c>
      <c r="BL51" s="18"/>
      <c r="BM51" s="197" t="s">
        <v>13</v>
      </c>
      <c r="BN51" s="212" t="str">
        <f>IF((VLOOKUP($BL44,ぽけっと!$A$3:$J$33,4,FALSE))="","",(VLOOKUP($BL44,ぽけっと!$A$3:$J$33,4,FALSE)))</f>
        <v>カレンダー作り</v>
      </c>
      <c r="BO51" s="244" t="str">
        <f>IF((VLOOKUP($BL44,ぽけっと!$A$3:$J$33,5,FALSE))="","",(VLOOKUP($BL44,ぽけっと!$A$3:$J$33,5,FALSE)))</f>
        <v>室内</v>
      </c>
      <c r="BP51" s="244" t="str">
        <f>IF((VLOOKUP($BL44,ぽけっと!$A$3:$J$33,6,FALSE))="","",(VLOOKUP($BL44,ぽけっと!$A$3:$J$33,6,FALSE)))</f>
        <v/>
      </c>
      <c r="BQ51" s="94" t="str">
        <f>IF((VLOOKUP($BL44,ぽけっと!$A$3:$J$33,8,FALSE))="","",(VLOOKUP($BL44,ぽけっと!$A$3:$J$33,8,FALSE)))</f>
        <v>(11組)</v>
      </c>
      <c r="BR51" s="266" t="str">
        <f>IF((VLOOKUP($BL44,ぽけっと!$A$3:$J$33,7,FALSE))="","",(VLOOKUP($BL44,ぽけっと!$A$3:$J$33,7,FALSE)))</f>
        <v>2歳以上</v>
      </c>
      <c r="BS51" s="237" t="str">
        <f>IF((VLOOKUP($BL44,ぽけっと!$A$3:$J$33,9,FALSE))="","",(VLOOKUP($BL44,ぽけっと!$A$3:$J$33,9,FALSE)))</f>
        <v>9:00－14:00</v>
      </c>
      <c r="BT51" s="13" t="str">
        <f>IF((VLOOKUP($BL44,ぽけっと!$A$3:$J$33,10,FALSE))="","",(VLOOKUP($BL44,ぽけっと!$A$3:$J$33,10,FALSE)))</f>
        <v>予</v>
      </c>
      <c r="BU51" s="186" t="s">
        <v>247</v>
      </c>
      <c r="BV51" s="18"/>
      <c r="BW51" s="4"/>
      <c r="BX51" s="212"/>
      <c r="BY51" s="266"/>
      <c r="BZ51" s="266"/>
      <c r="CA51" s="94"/>
      <c r="CB51" s="266"/>
      <c r="CC51" s="237"/>
      <c r="CD51" s="13"/>
      <c r="CE51" s="9"/>
      <c r="DC51" s="61"/>
      <c r="DD51" s="61"/>
    </row>
    <row r="52" spans="3:114" ht="18" customHeight="1" x14ac:dyDescent="0.15">
      <c r="E52" s="51"/>
      <c r="J52" s="57"/>
      <c r="K52" s="4"/>
      <c r="W52" s="6"/>
      <c r="AH52" s="18"/>
      <c r="AI52" s="198" t="s">
        <v>45</v>
      </c>
      <c r="AJ52" s="11" t="str">
        <f>IF((VLOOKUP($AH44,せせらぎ!$A$3:$J$33,4,FALSE))="","",(VLOOKUP($AH44,せせらぎ!$A$3:$J$33,4,FALSE)))</f>
        <v>園庭・室内開放</v>
      </c>
      <c r="AK52" s="200" t="str">
        <f>IF((VLOOKUP($AH44,せせらぎ!$A$3:$J$33,5,FALSE))="","",(VLOOKUP($AH44,せせらぎ!$A$3:$J$33,5,FALSE)))</f>
        <v>室内</v>
      </c>
      <c r="AL52" s="200" t="str">
        <f>IF((VLOOKUP($AH44,せせらぎ!$A$3:$J$33,6,FALSE))="","",(VLOOKUP($AH44,せせらぎ!$A$3:$J$33,6,FALSE)))</f>
        <v>園庭</v>
      </c>
      <c r="AM52" s="17" t="str">
        <f>IF((VLOOKUP($AH44,せせらぎ!$A$3:$J$33,8,FALSE))="","",(VLOOKUP($AH44,せせらぎ!$A$3:$J$33,8,FALSE)))</f>
        <v>入来こども園</v>
      </c>
      <c r="AN52" s="13" t="str">
        <f>IF((VLOOKUP($AH44,せせらぎ!$A$3:$J$33,7,FALSE))="","",(VLOOKUP($AH44,せせらぎ!$A$3:$J$33,7,FALSE)))</f>
        <v/>
      </c>
      <c r="AO52" s="13" t="str">
        <f>IF((VLOOKUP($AH44,せせらぎ!$A$3:$J$33,9,FALSE))="","",(VLOOKUP($AH44,せせらぎ!$A$3:$J$33,9,FALSE)))</f>
        <v>9:30-11:00</v>
      </c>
      <c r="AP52" s="13" t="str">
        <f>IF((VLOOKUP($AH44,せせらぎ!$A$3:$J$33,10,FALSE))="","",(VLOOKUP($AH44,せせらぎ!$A$3:$J$33,10,FALSE)))</f>
        <v/>
      </c>
      <c r="AQ52" s="187" t="s">
        <v>385</v>
      </c>
      <c r="AR52" s="18"/>
      <c r="AS52" s="198" t="s">
        <v>45</v>
      </c>
      <c r="AT52" s="212" t="str">
        <f>IF((VLOOKUP($AR44,せせらぎ!$A$3:$J$33,4,FALSE))="","",(VLOOKUP($AR44,せせらぎ!$A$3:$J$33,4,FALSE)))</f>
        <v>園庭・室内開放</v>
      </c>
      <c r="AU52" s="244" t="str">
        <f>IF((VLOOKUP($AR44,せせらぎ!$A$3:$J$33,5,FALSE))="","",(VLOOKUP($AR44,せせらぎ!$A$3:$J$33,5,FALSE)))</f>
        <v>室内</v>
      </c>
      <c r="AV52" s="244" t="str">
        <f>IF((VLOOKUP($AR44,せせらぎ!$A$3:$J$33,6,FALSE))="","",(VLOOKUP($AR44,せせらぎ!$A$3:$J$33,6,FALSE)))</f>
        <v>園庭</v>
      </c>
      <c r="AW52" s="94" t="str">
        <f>IF((VLOOKUP($AR44,せせらぎ!$A$3:$J$33,8,FALSE))="","",(VLOOKUP($AR44,せせらぎ!$A$3:$J$33,8,FALSE)))</f>
        <v>入来こども園</v>
      </c>
      <c r="AX52" s="266" t="str">
        <f>IF((VLOOKUP($AR44,せせらぎ!$A$3:$J$33,7,FALSE))="","",(VLOOKUP($AR44,せせらぎ!$A$3:$J$33,7,FALSE)))</f>
        <v/>
      </c>
      <c r="AY52" s="237" t="str">
        <f>IF((VLOOKUP($AR44,せせらぎ!$A$3:$J$33,9,FALSE))="","",(VLOOKUP($AR44,せせらぎ!$A$3:$J$33,9,FALSE)))</f>
        <v>9:30-11:00</v>
      </c>
      <c r="AZ52" s="13" t="str">
        <f>IF((VLOOKUP($AR44,せせらぎ!$A$3:$J$33,10,FALSE))="","",(VLOOKUP($AR44,せせらぎ!$A$3:$J$33,10,FALSE)))</f>
        <v/>
      </c>
      <c r="BA52" s="187" t="s">
        <v>248</v>
      </c>
      <c r="BB52" s="18"/>
      <c r="BC52" s="198" t="s">
        <v>45</v>
      </c>
      <c r="BD52" s="212" t="str">
        <f>IF((VLOOKUP($BB44,せせらぎ!$A$3:$J$33,4,FALSE))="","",(VLOOKUP($BB44,せせらぎ!$A$3:$J$33,4,FALSE)))</f>
        <v>園庭・室内開放</v>
      </c>
      <c r="BE52" s="244" t="str">
        <f>IF((VLOOKUP($BB44,せせらぎ!$A$3:$J$33,5,FALSE))="","",(VLOOKUP($BB44,せせらぎ!$A$3:$J$33,5,FALSE)))</f>
        <v>室内</v>
      </c>
      <c r="BF52" s="244" t="str">
        <f>IF((VLOOKUP($BB44,せせらぎ!$A$3:$J$33,6,FALSE))="","",(VLOOKUP($BB44,せせらぎ!$A$3:$J$33,6,FALSE)))</f>
        <v>園庭</v>
      </c>
      <c r="BG52" s="94" t="str">
        <f>IF((VLOOKUP($BB44,せせらぎ!$A$3:$J$33,8,FALSE))="","",(VLOOKUP($BB44,せせらぎ!$A$3:$J$33,8,FALSE)))</f>
        <v>入来こども園</v>
      </c>
      <c r="BH52" s="266" t="str">
        <f>IF((VLOOKUP($BB44,せせらぎ!$A$3:$J$33,7,FALSE))="","",(VLOOKUP($BB44,せせらぎ!$A$3:$J$33,7,FALSE)))</f>
        <v/>
      </c>
      <c r="BI52" s="237" t="str">
        <f>IF((VLOOKUP($BB44,せせらぎ!$A$3:$J$33,9,FALSE))="","",(VLOOKUP($BB44,せせらぎ!$A$3:$J$33,9,FALSE)))</f>
        <v>9:30-11:00</v>
      </c>
      <c r="BJ52" s="13" t="str">
        <f>IF((VLOOKUP($BB44,せせらぎ!$A$3:$J$33,10,FALSE))="","",(VLOOKUP($BB44,せせらぎ!$A$3:$J$33,10,FALSE)))</f>
        <v/>
      </c>
      <c r="BK52" s="187" t="s">
        <v>248</v>
      </c>
      <c r="BL52" s="18"/>
      <c r="BM52" s="198" t="s">
        <v>45</v>
      </c>
      <c r="BN52" s="212" t="str">
        <f>IF((VLOOKUP($BL44,せせらぎ!$A$3:$J$33,4,FALSE))="","",(VLOOKUP($BL44,せせらぎ!$A$3:$J$33,4,FALSE)))</f>
        <v>園庭・室内開放</v>
      </c>
      <c r="BO52" s="244" t="str">
        <f>IF((VLOOKUP($BL44,せせらぎ!$A$3:$J$33,5,FALSE))="","",(VLOOKUP($BL44,せせらぎ!$A$3:$J$33,5,FALSE)))</f>
        <v>室内</v>
      </c>
      <c r="BP52" s="244" t="str">
        <f>IF((VLOOKUP($BL44,せせらぎ!$A$3:$J$33,6,FALSE))="","",(VLOOKUP($BL44,せせらぎ!$A$3:$J$33,6,FALSE)))</f>
        <v>園庭</v>
      </c>
      <c r="BQ52" s="94" t="str">
        <f>IF((VLOOKUP($BL44,せせらぎ!$A$3:$J$33,8,FALSE))="","",(VLOOKUP($BL44,せせらぎ!$A$3:$J$33,8,FALSE)))</f>
        <v>入来こども園</v>
      </c>
      <c r="BR52" s="266" t="str">
        <f>IF((VLOOKUP($BL44,せせらぎ!$A$3:$J$33,7,FALSE))="","",(VLOOKUP($BL44,せせらぎ!$A$3:$J$33,7,FALSE)))</f>
        <v/>
      </c>
      <c r="BS52" s="237" t="str">
        <f>IF((VLOOKUP($BL44,せせらぎ!$A$3:$J$33,9,FALSE))="","",(VLOOKUP($BL44,せせらぎ!$A$3:$J$33,9,FALSE)))</f>
        <v>9:30-11:00</v>
      </c>
      <c r="BT52" s="13" t="str">
        <f>IF((VLOOKUP($BL44,せせらぎ!$A$3:$J$33,10,FALSE))="","",(VLOOKUP($BL44,せせらぎ!$A$3:$J$33,10,FALSE)))</f>
        <v/>
      </c>
      <c r="BU52" s="187" t="s">
        <v>248</v>
      </c>
      <c r="BV52" s="18"/>
      <c r="BW52" s="4"/>
      <c r="BX52" s="212"/>
      <c r="BY52" s="266"/>
      <c r="BZ52" s="266"/>
      <c r="CA52" s="94"/>
      <c r="CB52" s="266"/>
      <c r="CC52" s="237"/>
      <c r="CD52" s="13"/>
      <c r="CE52" s="9"/>
      <c r="DC52" s="61"/>
      <c r="DD52" s="61"/>
    </row>
    <row r="53" spans="3:114" ht="18" customHeight="1" x14ac:dyDescent="0.15">
      <c r="C53" s="50"/>
      <c r="D53" s="50"/>
      <c r="E53" s="50"/>
      <c r="F53" s="50"/>
      <c r="G53" s="50"/>
      <c r="H53" s="50"/>
      <c r="I53" s="50"/>
      <c r="J53" s="54"/>
      <c r="K53" s="54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H53" s="18"/>
      <c r="AI53" s="198" t="s">
        <v>45</v>
      </c>
      <c r="AJ53" s="208" t="s">
        <v>451</v>
      </c>
      <c r="AK53" s="219"/>
      <c r="AL53" s="219"/>
      <c r="AM53" s="212" t="s">
        <v>46</v>
      </c>
      <c r="AN53" s="208"/>
      <c r="AO53" s="235" t="s">
        <v>63</v>
      </c>
      <c r="AP53" s="207"/>
      <c r="AQ53" s="187" t="s">
        <v>278</v>
      </c>
      <c r="AR53" s="18"/>
      <c r="AS53" s="198" t="s">
        <v>45</v>
      </c>
      <c r="AT53" s="208" t="s">
        <v>452</v>
      </c>
      <c r="AU53" s="219"/>
      <c r="AV53" s="219"/>
      <c r="AW53" s="212" t="s">
        <v>46</v>
      </c>
      <c r="AX53" s="208"/>
      <c r="AY53" s="235" t="s">
        <v>63</v>
      </c>
      <c r="AZ53" s="207"/>
      <c r="BA53" s="187" t="s">
        <v>278</v>
      </c>
      <c r="BB53" s="18"/>
      <c r="BC53" s="198" t="s">
        <v>45</v>
      </c>
      <c r="BD53" s="208" t="s">
        <v>450</v>
      </c>
      <c r="BE53" s="219"/>
      <c r="BF53" s="219"/>
      <c r="BG53" s="212" t="s">
        <v>46</v>
      </c>
      <c r="BH53" s="208"/>
      <c r="BI53" s="234" t="s">
        <v>63</v>
      </c>
      <c r="BJ53" s="207"/>
      <c r="BK53" s="187" t="s">
        <v>278</v>
      </c>
      <c r="BL53" s="18"/>
      <c r="BM53" s="198" t="s">
        <v>45</v>
      </c>
      <c r="BN53" s="208" t="s">
        <v>451</v>
      </c>
      <c r="BO53" s="219"/>
      <c r="BP53" s="219"/>
      <c r="BQ53" s="212" t="s">
        <v>46</v>
      </c>
      <c r="BR53" s="208"/>
      <c r="BS53" s="235" t="s">
        <v>63</v>
      </c>
      <c r="BT53" s="207"/>
      <c r="BU53" s="187" t="s">
        <v>278</v>
      </c>
      <c r="BV53" s="18"/>
      <c r="BW53" s="4"/>
      <c r="BX53" s="212"/>
      <c r="BY53" s="266"/>
      <c r="BZ53" s="266"/>
      <c r="CA53" s="94"/>
      <c r="CB53" s="266"/>
      <c r="CC53" s="237"/>
      <c r="CD53" s="13"/>
      <c r="CE53" s="8"/>
    </row>
    <row r="54" spans="3:114" ht="18" customHeight="1" x14ac:dyDescent="0.2">
      <c r="E54" s="50"/>
      <c r="F54" s="50"/>
      <c r="G54" s="50"/>
      <c r="H54" s="50"/>
      <c r="I54" s="50"/>
      <c r="J54" s="55"/>
      <c r="K54" s="54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X54" s="50"/>
      <c r="Y54" s="50"/>
      <c r="Z54" s="50"/>
      <c r="AA54" s="50"/>
      <c r="AB54" s="50"/>
      <c r="AC54" s="50"/>
      <c r="AD54" s="50"/>
      <c r="AE54" s="50"/>
      <c r="AF54" s="50"/>
      <c r="AH54" s="18"/>
      <c r="AI54" s="4"/>
      <c r="AJ54" s="11"/>
      <c r="AK54" s="200"/>
      <c r="AL54" s="200"/>
      <c r="AM54" s="17"/>
      <c r="AN54" s="13"/>
      <c r="AO54" s="45"/>
      <c r="AP54" s="13"/>
      <c r="AQ54" s="9"/>
      <c r="AR54" s="18"/>
      <c r="AS54" s="217" t="s">
        <v>44</v>
      </c>
      <c r="AT54" s="212" t="s">
        <v>533</v>
      </c>
      <c r="AU54" s="244"/>
      <c r="AV54" s="244"/>
      <c r="AW54" s="94" t="s">
        <v>535</v>
      </c>
      <c r="AX54" s="266" t="s">
        <v>532</v>
      </c>
      <c r="AY54" s="237" t="s">
        <v>64</v>
      </c>
      <c r="AZ54" s="13"/>
      <c r="BA54" s="223" t="s">
        <v>432</v>
      </c>
      <c r="BB54" s="18"/>
      <c r="BC54" s="217" t="s">
        <v>44</v>
      </c>
      <c r="BD54" s="208" t="s">
        <v>450</v>
      </c>
      <c r="BE54" s="219"/>
      <c r="BF54" s="219"/>
      <c r="BG54" s="212" t="s">
        <v>325</v>
      </c>
      <c r="BH54" s="208"/>
      <c r="BI54" s="235" t="s">
        <v>405</v>
      </c>
      <c r="BJ54" s="207" t="s">
        <v>394</v>
      </c>
      <c r="BK54" s="223" t="s">
        <v>277</v>
      </c>
      <c r="BL54" s="18"/>
      <c r="BM54" s="217" t="s">
        <v>44</v>
      </c>
      <c r="BN54" s="212" t="s">
        <v>533</v>
      </c>
      <c r="BO54" s="244"/>
      <c r="BP54" s="244"/>
      <c r="BQ54" s="94" t="s">
        <v>535</v>
      </c>
      <c r="BR54" s="266" t="s">
        <v>532</v>
      </c>
      <c r="BS54" s="237" t="s">
        <v>64</v>
      </c>
      <c r="BT54" s="13"/>
      <c r="BU54" s="223" t="s">
        <v>432</v>
      </c>
      <c r="BV54" s="18"/>
      <c r="BW54" s="197"/>
      <c r="BX54" s="212"/>
      <c r="BY54" s="266"/>
      <c r="BZ54" s="266"/>
      <c r="CA54" s="94"/>
      <c r="CB54" s="266"/>
      <c r="CC54" s="237"/>
      <c r="CD54" s="13"/>
      <c r="CE54" s="186"/>
    </row>
    <row r="55" spans="3:114" ht="18" customHeight="1" thickBot="1" x14ac:dyDescent="0.2">
      <c r="E55" s="51"/>
      <c r="F55" s="53"/>
      <c r="G55" s="53"/>
      <c r="H55" s="53"/>
      <c r="I55" s="53"/>
      <c r="J55" s="56"/>
      <c r="K55" s="56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7"/>
      <c r="X55" s="53"/>
      <c r="Y55" s="53"/>
      <c r="Z55" s="53"/>
      <c r="AA55" s="53"/>
      <c r="AB55" s="53"/>
      <c r="AC55" s="53"/>
      <c r="AD55" s="53"/>
      <c r="AE55" s="53"/>
      <c r="AF55" s="53"/>
      <c r="AH55" s="20"/>
      <c r="AI55" s="14"/>
      <c r="AJ55" s="274"/>
      <c r="AK55" s="283"/>
      <c r="AL55" s="283"/>
      <c r="AM55" s="273"/>
      <c r="AN55" s="16"/>
      <c r="AO55" s="280"/>
      <c r="AP55" s="16"/>
      <c r="AQ55" s="88"/>
      <c r="AR55" s="20"/>
      <c r="AS55" s="14"/>
      <c r="AT55" s="213"/>
      <c r="AU55" s="247"/>
      <c r="AV55" s="247"/>
      <c r="AW55" s="276"/>
      <c r="AX55" s="270"/>
      <c r="AY55" s="241"/>
      <c r="AZ55" s="16"/>
      <c r="BA55" s="88"/>
      <c r="BB55" s="20"/>
      <c r="BC55" s="14"/>
      <c r="BD55" s="213"/>
      <c r="BE55" s="247"/>
      <c r="BF55" s="247"/>
      <c r="BG55" s="276"/>
      <c r="BH55" s="270"/>
      <c r="BI55" s="241"/>
      <c r="BJ55" s="16"/>
      <c r="BK55" s="88"/>
      <c r="BL55" s="20"/>
      <c r="BM55" s="217"/>
      <c r="BN55" s="212"/>
      <c r="BO55" s="244"/>
      <c r="BP55" s="244"/>
      <c r="BQ55" s="94"/>
      <c r="BR55" s="266"/>
      <c r="BS55" s="237"/>
      <c r="BT55" s="286"/>
      <c r="BU55" s="225"/>
      <c r="BV55" s="3"/>
      <c r="BW55" s="197"/>
      <c r="BX55" s="212"/>
      <c r="BY55" s="266"/>
      <c r="BZ55" s="266"/>
      <c r="CA55" s="94"/>
      <c r="CB55" s="266"/>
      <c r="CC55" s="237"/>
      <c r="CD55" s="13"/>
      <c r="CE55" s="186"/>
      <c r="CR55" s="61"/>
    </row>
    <row r="56" spans="3:114" ht="18" customHeight="1" x14ac:dyDescent="0.2">
      <c r="E56" s="50"/>
      <c r="F56" s="50"/>
      <c r="G56" s="50"/>
      <c r="H56" s="50"/>
      <c r="I56" s="50"/>
      <c r="J56" s="55"/>
      <c r="K56" s="54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X56" s="50"/>
      <c r="Y56" s="50"/>
      <c r="Z56" s="50"/>
      <c r="AA56" s="50"/>
      <c r="AB56" s="50"/>
      <c r="AC56" s="50"/>
      <c r="AD56" s="50"/>
      <c r="AE56" s="50"/>
      <c r="AF56" s="50"/>
      <c r="AH56" s="18">
        <f>AH44+1</f>
        <v>6</v>
      </c>
      <c r="AI56" s="197" t="s">
        <v>376</v>
      </c>
      <c r="AJ56" s="11" t="str">
        <f>IF((VLOOKUP($AH56,おいでおいで!$A$3:$J$33,4,FALSE))="","",(VLOOKUP($AH56,おいでおいで!$A$3:$J$33,4,FALSE)))</f>
        <v>看護師さんと語ろう</v>
      </c>
      <c r="AK56" s="200" t="str">
        <f>IF((VLOOKUP($AH56,おいでおいで!$A$3:$J$33,5,FALSE))="","",(VLOOKUP($AH56,おいでおいで!$A$3:$J$33,5,FALSE)))</f>
        <v>室内</v>
      </c>
      <c r="AL56" s="200" t="str">
        <f>IF((VLOOKUP($AH56,おいでおいで!$A$3:$J$33,6,FALSE))="","",(VLOOKUP($AH56,おいでおいで!$A$3:$J$33,6,FALSE)))</f>
        <v/>
      </c>
      <c r="AM56" s="17" t="str">
        <f>IF((VLOOKUP($AH56,おいでおいで!$A$3:$J$33,8,FALSE))="","",(VLOOKUP($AH56,おいでおいで!$A$3:$J$33,8,FALSE)))</f>
        <v/>
      </c>
      <c r="AN56" s="13" t="str">
        <f>IF((VLOOKUP($AH56,おいでおいで!$A$3:$J$33,7,FALSE))="","",(VLOOKUP($AH56,おいでおいで!$A$3:$J$33,7,FALSE)))</f>
        <v/>
      </c>
      <c r="AO56" s="45" t="str">
        <f>IF((VLOOKUP($AH56,おいでおいで!$A$3:$J$33,9,FALSE))="","",(VLOOKUP($AH56,おいでおいで!$A$3:$J$33,9,FALSE)))</f>
        <v>10:00-10:30</v>
      </c>
      <c r="AP56" s="13" t="str">
        <f>IF((VLOOKUP($AH56,おいでおいで!$A$3:$J$33,10,FALSE))="","",(VLOOKUP($AH56,おいでおいで!$A$3:$J$33,10,FALSE)))</f>
        <v>予</v>
      </c>
      <c r="AQ56" s="186" t="s">
        <v>377</v>
      </c>
      <c r="AR56" s="18">
        <f>AR44+1</f>
        <v>13</v>
      </c>
      <c r="AS56" s="197" t="s">
        <v>13</v>
      </c>
      <c r="AT56" s="212" t="str">
        <f>IF((VLOOKUP($AR56,おいでおいで!$A$3:$J$33,4,FALSE))="","",(VLOOKUP($AR56,おいでおいで!$A$3:$J$33,4,FALSE)))</f>
        <v>子育て相談</v>
      </c>
      <c r="AU56" s="244" t="str">
        <f>IF((VLOOKUP($AR56,おいでおいで!$A$3:$J$33,5,FALSE))="","",(VLOOKUP($AR56,おいでおいで!$A$3:$J$33,5,FALSE)))</f>
        <v>室内</v>
      </c>
      <c r="AV56" s="244" t="str">
        <f>IF((VLOOKUP($AR56,おいでおいで!$A$3:$J$33,6,FALSE))="","",(VLOOKUP($AR56,おいでおいで!$A$3:$J$33,6,FALSE)))</f>
        <v/>
      </c>
      <c r="AW56" s="94" t="str">
        <f>IF((VLOOKUP($AR56,おいでおいで!$A$3:$J$33,8,FALSE))="","",(VLOOKUP($AR56,おいでおいで!$A$3:$J$33,8,FALSE)))</f>
        <v/>
      </c>
      <c r="AX56" s="266" t="str">
        <f>IF((VLOOKUP($AR56,おいでおいで!$A$3:$J$33,7,FALSE))="","",(VLOOKUP($AR56,おいでおいで!$A$3:$J$33,7,FALSE)))</f>
        <v/>
      </c>
      <c r="AY56" s="237" t="str">
        <f>IF((VLOOKUP($AR56,おいでおいで!$A$3:$J$33,9,FALSE))="","",(VLOOKUP($AR56,おいでおいで!$A$3:$J$33,9,FALSE)))</f>
        <v>10:30-12:00</v>
      </c>
      <c r="AZ56" s="13" t="str">
        <f>IF((VLOOKUP($AR56,おいでおいで!$A$3:$J$33,10,FALSE))="","",(VLOOKUP($AR56,おいでおいで!$A$3:$J$33,10,FALSE)))</f>
        <v>予</v>
      </c>
      <c r="BA56" s="186" t="s">
        <v>241</v>
      </c>
      <c r="BB56" s="18">
        <f>BB44+1</f>
        <v>20</v>
      </c>
      <c r="BC56" s="197" t="s">
        <v>13</v>
      </c>
      <c r="BD56" s="212" t="str">
        <f>IF((VLOOKUP($BB56,おいでおいで!$A$3:$J$33,4,FALSE))="","",(VLOOKUP($BB56,おいでおいで!$A$3:$J$33,4,FALSE)))</f>
        <v>みんなで骨盤体操</v>
      </c>
      <c r="BE56" s="244" t="str">
        <f>IF((VLOOKUP($BB56,おいでおいで!$A$3:$J$33,5,FALSE))="","",(VLOOKUP($BB56,おいでおいで!$A$3:$J$33,5,FALSE)))</f>
        <v>室内</v>
      </c>
      <c r="BF56" s="244" t="str">
        <f>IF((VLOOKUP($BB56,おいでおいで!$A$3:$J$33,6,FALSE))="","",(VLOOKUP($BB56,おいでおいで!$A$3:$J$33,6,FALSE)))</f>
        <v/>
      </c>
      <c r="BG56" s="94" t="str">
        <f>IF((VLOOKUP($BB56,おいでおいで!$A$3:$J$33,8,FALSE))="","",(VLOOKUP($BB56,おいでおいで!$A$3:$J$33,8,FALSE)))</f>
        <v/>
      </c>
      <c r="BH56" s="266" t="str">
        <f>IF((VLOOKUP($BB56,おいでおいで!$A$3:$J$33,7,FALSE))="","",(VLOOKUP($BB56,おいでおいで!$A$3:$J$33,7,FALSE)))</f>
        <v>1歳未満児</v>
      </c>
      <c r="BI56" s="237" t="str">
        <f>IF((VLOOKUP($BB56,おいでおいで!$A$3:$J$33,9,FALSE))="","",(VLOOKUP($BB56,おいでおいで!$A$3:$J$33,9,FALSE)))</f>
        <v>10:30-12:00</v>
      </c>
      <c r="BJ56" s="13" t="str">
        <f>IF((VLOOKUP($BB56,おいでおいで!$A$3:$J$33,10,FALSE))="","",(VLOOKUP($BB56,おいでおいで!$A$3:$J$33,10,FALSE)))</f>
        <v>予</v>
      </c>
      <c r="BK56" s="186" t="s">
        <v>241</v>
      </c>
      <c r="BL56" s="18">
        <f>BL44+1</f>
        <v>27</v>
      </c>
      <c r="BM56" s="201" t="s">
        <v>13</v>
      </c>
      <c r="BN56" s="239" t="str">
        <f>IF((VLOOKUP($BL56,おいでおいで!$A$3:$J$33,4,FALSE))="","",(VLOOKUP($BL56,おいでおいで!$A$3:$J$33,4,FALSE)))</f>
        <v>室内開放</v>
      </c>
      <c r="BO56" s="245" t="str">
        <f>IF((VLOOKUP($BL56,おいでおいで!$A$3:$J$33,5,FALSE))="","",(VLOOKUP($BL56,おいでおいで!$A$3:$J$33,5,FALSE)))</f>
        <v>室内</v>
      </c>
      <c r="BP56" s="245" t="str">
        <f>IF((VLOOKUP($BL56,おいでおいで!$A$3:$J$33,6,FALSE))="","",(VLOOKUP($BL56,おいでおいで!$A$3:$J$33,6,FALSE)))</f>
        <v/>
      </c>
      <c r="BQ56" s="275" t="str">
        <f>IF((VLOOKUP($BL56,おいでおいで!$A$3:$J$33,8,FALSE))="","",(VLOOKUP($BL56,おいでおいで!$A$3:$J$33,8,FALSE)))</f>
        <v/>
      </c>
      <c r="BR56" s="265" t="str">
        <f>IF((VLOOKUP($BL56,おいでおいで!$A$3:$J$33,7,FALSE))="","",(VLOOKUP($BL56,おいでおいで!$A$3:$J$33,7,FALSE)))</f>
        <v/>
      </c>
      <c r="BS56" s="240" t="str">
        <f>IF((VLOOKUP($BL56,おいでおいで!$A$3:$J$33,9,FALSE))="","",(VLOOKUP($BL56,おいでおいで!$A$3:$J$33,9,FALSE)))</f>
        <v>9:30-15:30</v>
      </c>
      <c r="BT56" s="49" t="str">
        <f>IF((VLOOKUP($BL56,おいでおいで!$A$3:$J$33,10,FALSE))="","",(VLOOKUP($BL56,おいでおいで!$A$3:$J$33,10,FALSE)))</f>
        <v/>
      </c>
      <c r="BU56" s="199" t="s">
        <v>241</v>
      </c>
      <c r="BV56" s="18"/>
      <c r="BW56" s="197"/>
      <c r="BX56" s="212"/>
      <c r="BY56" s="266"/>
      <c r="BZ56" s="266"/>
      <c r="CA56" s="94"/>
      <c r="CB56" s="266"/>
      <c r="CC56" s="237"/>
      <c r="CD56" s="13"/>
      <c r="CE56" s="186"/>
      <c r="CR56" s="86"/>
    </row>
    <row r="57" spans="3:114" ht="18" customHeight="1" x14ac:dyDescent="0.15">
      <c r="E57" s="51"/>
      <c r="F57" s="53"/>
      <c r="G57" s="53"/>
      <c r="H57" s="53"/>
      <c r="I57" s="53"/>
      <c r="J57" s="4"/>
      <c r="K57" s="4"/>
      <c r="W57" s="6"/>
      <c r="AH57" s="3" t="s">
        <v>239</v>
      </c>
      <c r="AI57" s="197" t="s">
        <v>376</v>
      </c>
      <c r="AJ57" s="11" t="str">
        <f>IF((VLOOKUP($AH56,すくすくランド!$A$3:$J84,4,FALSE))="","",(VLOOKUP($AH56,すくすくランド!$A$3:$J$33,4,FALSE)))</f>
        <v>♡ままケア♡～産後ケア～（あそぼっか休み）</v>
      </c>
      <c r="AK57" s="200" t="str">
        <f>IF((VLOOKUP($AH56,すくすくランド!$A$3:$J$33,5,FALSE))="","",(VLOOKUP($AH56,すくすくランド!$A$3:$J$33,5,FALSE)))</f>
        <v/>
      </c>
      <c r="AL57" s="200" t="str">
        <f>IF((VLOOKUP($AH56,すくすくランド!$A$3:$J$33,6,FALSE))="","",(VLOOKUP($AH56,すくすくランド!$A$3:$J$33,6,FALSE)))</f>
        <v>園庭</v>
      </c>
      <c r="AM57" s="17" t="str">
        <f>IF((VLOOKUP($AH56,すくすくランド!$A$3:$J$33,8,FALSE))="","",(VLOOKUP($AH56,すくすくランド!$A$3:$J$33,8,FALSE)))</f>
        <v>(8組）</v>
      </c>
      <c r="AN57" s="13" t="str">
        <f>IF((VLOOKUP($AH56,すくすくランド!$A$3:$J$33,7,FALSE))="","",(VLOOKUP($AH56,すくすくランド!$A$3:$J$33,7,FALSE)))</f>
        <v>1歳未満児</v>
      </c>
      <c r="AO57" s="45" t="str">
        <f>IF((VLOOKUP($AH56,すくすくランド!$A$3:$J$33,9,FALSE))="","",(VLOOKUP($AH56,すくすくランド!$A$3:$J$33,9,FALSE)))</f>
        <v>10:00-15:00</v>
      </c>
      <c r="AP57" s="13" t="str">
        <f>IF((VLOOKUP($AH56,すくすくランド!$A$3:$J$33,10,FALSE))="","",(VLOOKUP($AH56,すくすくランド!$A$3:$J$33,10,FALSE)))</f>
        <v>予</v>
      </c>
      <c r="AQ57" s="186" t="s">
        <v>378</v>
      </c>
      <c r="AR57" s="3" t="s">
        <v>239</v>
      </c>
      <c r="AS57" s="197" t="s">
        <v>13</v>
      </c>
      <c r="AT57" s="212" t="str">
        <f>IF((VLOOKUP($AR56,すくすくランド!$A$3:$J84,4,FALSE))="","",(VLOOKUP($AR56,すくすくランド!$A$3:$J$33,4,FALSE)))</f>
        <v>すくすく食堂「お芋レシピ」</v>
      </c>
      <c r="AU57" s="244" t="str">
        <f>IF((VLOOKUP($AR56,すくすくランド!$A$3:$J$33,5,FALSE))="","",(VLOOKUP($AR56,すくすくランド!$A$3:$J$33,5,FALSE)))</f>
        <v>室内</v>
      </c>
      <c r="AV57" s="244" t="str">
        <f>IF((VLOOKUP($AR56,すくすくランド!$A$3:$J$33,6,FALSE))="","",(VLOOKUP($AR56,すくすくランド!$A$3:$J$33,6,FALSE)))</f>
        <v>園庭</v>
      </c>
      <c r="AW57" s="94" t="str">
        <f>IF((VLOOKUP($AR56,すくすくランド!$A$3:$J$33,8,FALSE))="","",(VLOOKUP($AR56,すくすくランド!$A$3:$J$33,8,FALSE)))</f>
        <v>(8組）</v>
      </c>
      <c r="AX57" s="266" t="str">
        <f>IF((VLOOKUP($AR56,すくすくランド!$A$3:$J$33,7,FALSE))="","",(VLOOKUP($AR56,すくすくランド!$A$3:$J$33,7,FALSE)))</f>
        <v/>
      </c>
      <c r="AY57" s="237" t="str">
        <f>IF((VLOOKUP($AR56,すくすくランド!$A$3:$J$33,9,FALSE))="","",(VLOOKUP($AR56,すくすくランド!$A$3:$J$33,9,FALSE)))</f>
        <v>10:20-12:00</v>
      </c>
      <c r="AZ57" s="13" t="str">
        <f>IF((VLOOKUP($AR56,すくすくランド!$A$3:$J$33,10,FALSE))="","",(VLOOKUP($AR56,すくすくランド!$A$3:$J$33,10,FALSE)))</f>
        <v>予</v>
      </c>
      <c r="BA57" s="186" t="s">
        <v>242</v>
      </c>
      <c r="BB57" s="3" t="s">
        <v>239</v>
      </c>
      <c r="BC57" s="197" t="s">
        <v>13</v>
      </c>
      <c r="BD57" s="212" t="str">
        <f>IF((VLOOKUP($BB56,すくすくランド!$A$3:$J84,4,FALSE))="","",(VLOOKUP($BB56,すくすくランド!$A$3:$J$33,4,FALSE)))</f>
        <v>にこにこデー☆彡（妊婦さんも大歓迎）</v>
      </c>
      <c r="BE57" s="244" t="str">
        <f>IF((VLOOKUP($BB56,すくすくランド!$A$3:$J$33,5,FALSE))="","",(VLOOKUP($BB56,すくすくランド!$A$3:$J$33,5,FALSE)))</f>
        <v>室内</v>
      </c>
      <c r="BF57" s="244" t="str">
        <f>IF((VLOOKUP($BB56,すくすくランド!$A$3:$J$33,6,FALSE))="","",(VLOOKUP($BB56,すくすくランド!$A$3:$J$33,6,FALSE)))</f>
        <v>園庭</v>
      </c>
      <c r="BG57" s="94" t="str">
        <f>IF((VLOOKUP($BB56,すくすくランド!$A$3:$J$33,8,FALSE))="","",(VLOOKUP($BB56,すくすくランド!$A$3:$J$33,8,FALSE)))</f>
        <v/>
      </c>
      <c r="BH57" s="266" t="str">
        <f>IF((VLOOKUP($BB56,すくすくランド!$A$3:$J$33,7,FALSE))="","",(VLOOKUP($BB56,すくすくランド!$A$3:$J$33,7,FALSE)))</f>
        <v/>
      </c>
      <c r="BI57" s="237" t="str">
        <f>IF((VLOOKUP($BB56,すくすくランド!$A$3:$J$33,9,FALSE))="","",(VLOOKUP($BB56,すくすくランド!$A$3:$J$33,9,FALSE)))</f>
        <v>10:00-15:30</v>
      </c>
      <c r="BJ57" s="13" t="str">
        <f>IF((VLOOKUP($BB56,すくすくランド!$A$3:$J$33,10,FALSE))="","",(VLOOKUP($BB56,すくすくランド!$A$3:$J$33,10,FALSE)))</f>
        <v/>
      </c>
      <c r="BK57" s="186" t="s">
        <v>242</v>
      </c>
      <c r="BL57" s="3" t="s">
        <v>239</v>
      </c>
      <c r="BM57" s="197" t="s">
        <v>13</v>
      </c>
      <c r="BN57" s="212" t="str">
        <f>IF((VLOOKUP($BL56,すくすくランド!$A$3:$J84,4,FALSE))="","",(VLOOKUP($BL56,すくすくランド!$A$3:$J$33,4,FALSE)))</f>
        <v>ホイップデコプレート製作</v>
      </c>
      <c r="BO57" s="244" t="str">
        <f>IF((VLOOKUP($BL56,すくすくランド!$A$3:$J$33,5,FALSE))="","",(VLOOKUP($BL56,すくすくランド!$A$3:$J$33,5,FALSE)))</f>
        <v>室内</v>
      </c>
      <c r="BP57" s="244" t="str">
        <f>IF((VLOOKUP($BL56,すくすくランド!$A$3:$J$33,6,FALSE))="","",(VLOOKUP($BL56,すくすくランド!$A$3:$J$33,6,FALSE)))</f>
        <v>園庭</v>
      </c>
      <c r="BQ57" s="94" t="str">
        <f>IF((VLOOKUP($BL56,すくすくランド!$A$3:$J$33,8,FALSE))="","",(VLOOKUP($BL56,すくすくランド!$A$3:$J$33,8,FALSE)))</f>
        <v>御陵下運動場会館</v>
      </c>
      <c r="BR57" s="266" t="str">
        <f>IF((VLOOKUP($BL56,すくすくランド!$A$3:$J$33,7,FALSE))="","",(VLOOKUP($BL56,すくすくランド!$A$3:$J$33,7,FALSE)))</f>
        <v/>
      </c>
      <c r="BS57" s="237" t="str">
        <f>IF((VLOOKUP($BL56,すくすくランド!$A$3:$J$33,9,FALSE))="","",(VLOOKUP($BL56,すくすくランド!$A$3:$J$33,9,FALSE)))</f>
        <v>10:10-12:00</v>
      </c>
      <c r="BT57" s="13" t="str">
        <f>IF((VLOOKUP($BL56,すくすくランド!$A$3:$J$33,10,FALSE))="","",(VLOOKUP($BL56,すくすくランド!$A$3:$J$33,10,FALSE)))</f>
        <v>予</v>
      </c>
      <c r="BU57" s="186" t="s">
        <v>242</v>
      </c>
      <c r="BV57" s="18"/>
      <c r="BW57" s="197"/>
      <c r="BX57" s="212"/>
      <c r="BY57" s="266"/>
      <c r="BZ57" s="266"/>
      <c r="CA57" s="94"/>
      <c r="CB57" s="266"/>
      <c r="CC57" s="237"/>
      <c r="CD57" s="13"/>
      <c r="CE57" s="186"/>
      <c r="CR57" s="61"/>
    </row>
    <row r="58" spans="3:114" ht="18" customHeight="1" x14ac:dyDescent="0.2">
      <c r="E58" s="50"/>
      <c r="F58" s="50"/>
      <c r="G58" s="50"/>
      <c r="H58" s="50"/>
      <c r="I58" s="50"/>
      <c r="J58" s="55"/>
      <c r="K58" s="54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AH58" s="18"/>
      <c r="AI58" s="197" t="s">
        <v>376</v>
      </c>
      <c r="AJ58" s="11" t="str">
        <f>IF((VLOOKUP($AH56,スマイリィ!$A$3:$J$33,4,FALSE))="","",(VLOOKUP($AH56,スマイリィ!$A$3:$J$33,4,FALSE)))</f>
        <v>読み聞かせ教室</v>
      </c>
      <c r="AK58" s="200" t="str">
        <f>IF((VLOOKUP($AH56,スマイリィ!$A$3:$J$33,5,FALSE))="","",(VLOOKUP($AH56,スマイリィ!$A$3:$J$33,5,FALSE)))</f>
        <v>室内</v>
      </c>
      <c r="AL58" s="200" t="str">
        <f>IF((VLOOKUP($AH56,スマイリィ!$A$3:$J$33,6,FALSE))="","",(VLOOKUP($AH56,スマイリィ!$A$3:$J$33,6,FALSE)))</f>
        <v>園庭</v>
      </c>
      <c r="AM58" s="17" t="str">
        <f>IF((VLOOKUP($AH56,スマイリィ!$A$3:$J$33,8,FALSE))="","",(VLOOKUP($AH56,スマイリィ!$A$3:$J$33,8,FALSE)))</f>
        <v>(５組まで）</v>
      </c>
      <c r="AN58" s="13" t="str">
        <f>IF((VLOOKUP($AH56,スマイリィ!$A$3:$J$33,7,FALSE))="","",(VLOOKUP($AH56,スマイリィ!$A$3:$J$33,7,FALSE)))</f>
        <v/>
      </c>
      <c r="AO58" s="45" t="str">
        <f>IF((VLOOKUP($AH56,スマイリィ!$A$3:$J$33,9,FALSE))="","",(VLOOKUP($AH56,スマイリィ!$A$3:$J$33,9,FALSE)))</f>
        <v>10:30－11:30</v>
      </c>
      <c r="AP58" s="13" t="str">
        <f>IF((VLOOKUP($AH56,スマイリィ!$A$3:$J$33,10,FALSE))="","",(VLOOKUP($AH56,スマイリィ!$A$3:$J$33,10,FALSE)))</f>
        <v>予</v>
      </c>
      <c r="AQ58" s="186" t="s">
        <v>379</v>
      </c>
      <c r="AR58" s="18"/>
      <c r="AS58" s="197" t="s">
        <v>13</v>
      </c>
      <c r="AT58" s="212" t="str">
        <f>IF((VLOOKUP($AR56,スマイリィ!$A$3:$J$33,4,FALSE))="","",(VLOOKUP($AR56,スマイリィ!$A$3:$J$33,4,FALSE)))</f>
        <v>室内遊びの日</v>
      </c>
      <c r="AU58" s="244" t="str">
        <f>IF((VLOOKUP($AR56,スマイリィ!$A$3:$J$33,5,FALSE))="","",(VLOOKUP($AR56,スマイリィ!$A$3:$J$33,5,FALSE)))</f>
        <v>室内</v>
      </c>
      <c r="AV58" s="244" t="str">
        <f>IF((VLOOKUP($AR56,スマイリィ!$A$3:$J$33,6,FALSE))="","",(VLOOKUP($AR56,スマイリィ!$A$3:$J$33,6,FALSE)))</f>
        <v>園庭</v>
      </c>
      <c r="AW58" s="94" t="str">
        <f>IF((VLOOKUP($AR56,スマイリィ!$A$3:$J$33,8,FALSE))="","",(VLOOKUP($AR56,スマイリィ!$A$3:$J$33,8,FALSE)))</f>
        <v/>
      </c>
      <c r="AX58" s="266" t="str">
        <f>IF((VLOOKUP($AR56,スマイリィ!$A$3:$J$33,7,FALSE))="","",(VLOOKUP($AR56,スマイリィ!$A$3:$J$33,7,FALSE)))</f>
        <v/>
      </c>
      <c r="AY58" s="237" t="str">
        <f>IF((VLOOKUP($AR56,スマイリィ!$A$3:$J$33,9,FALSE))="","",(VLOOKUP($AR56,スマイリィ!$A$3:$J$33,9,FALSE)))</f>
        <v>10:00－15:00</v>
      </c>
      <c r="AZ58" s="13" t="str">
        <f>IF((VLOOKUP($AR56,スマイリィ!$A$3:$J$33,10,FALSE))="","",(VLOOKUP($AR56,スマイリィ!$A$3:$J$33,10,FALSE)))</f>
        <v>予</v>
      </c>
      <c r="BA58" s="186" t="s">
        <v>243</v>
      </c>
      <c r="BB58" s="18"/>
      <c r="BC58" s="197" t="s">
        <v>13</v>
      </c>
      <c r="BD58" s="212" t="str">
        <f>IF((VLOOKUP($BB56,スマイリィ!$A$3:$J$33,4,FALSE))="","",(VLOOKUP($BB56,スマイリィ!$A$3:$J$33,4,FALSE)))</f>
        <v>室内遊びの日</v>
      </c>
      <c r="BE58" s="244" t="str">
        <f>IF((VLOOKUP($BB56,スマイリィ!$A$3:$J$33,5,FALSE))="","",(VLOOKUP($BB56,スマイリィ!$A$3:$J$33,5,FALSE)))</f>
        <v>室内</v>
      </c>
      <c r="BF58" s="244" t="str">
        <f>IF((VLOOKUP($BB56,スマイリィ!$A$3:$J$33,6,FALSE))="","",(VLOOKUP($BB56,スマイリィ!$A$3:$J$33,6,FALSE)))</f>
        <v>園庭</v>
      </c>
      <c r="BG58" s="94" t="str">
        <f>IF((VLOOKUP($BB56,スマイリィ!$A$3:$J$33,8,FALSE))="","",(VLOOKUP($BB56,スマイリィ!$A$3:$J$33,8,FALSE)))</f>
        <v/>
      </c>
      <c r="BH58" s="266" t="str">
        <f>IF((VLOOKUP($BB56,スマイリィ!$A$3:$J$33,7,FALSE))="","",(VLOOKUP($BB56,スマイリィ!$A$3:$J$33,7,FALSE)))</f>
        <v/>
      </c>
      <c r="BI58" s="237" t="str">
        <f>IF((VLOOKUP($BB56,スマイリィ!$A$3:$J$33,9,FALSE))="","",(VLOOKUP($BB56,スマイリィ!$A$3:$J$33,9,FALSE)))</f>
        <v>10:00－15:00</v>
      </c>
      <c r="BJ58" s="13" t="str">
        <f>IF((VLOOKUP($BB56,スマイリィ!$A$3:$J$33,10,FALSE))="","",(VLOOKUP($BB56,スマイリィ!$A$3:$J$33,10,FALSE)))</f>
        <v>予</v>
      </c>
      <c r="BK58" s="186" t="s">
        <v>243</v>
      </c>
      <c r="BL58" s="18"/>
      <c r="BM58" s="197" t="s">
        <v>13</v>
      </c>
      <c r="BN58" s="212" t="str">
        <f>IF((VLOOKUP($BL56,スマイリィ!$A$3:$J$33,4,FALSE))="","",(VLOOKUP($BL56,スマイリィ!$A$3:$J$33,4,FALSE)))</f>
        <v>室内遊びの日</v>
      </c>
      <c r="BO58" s="244" t="str">
        <f>IF((VLOOKUP($BL56,スマイリィ!$A$3:$J$33,5,FALSE))="","",(VLOOKUP($BL56,スマイリィ!$A$3:$J$33,5,FALSE)))</f>
        <v>室内</v>
      </c>
      <c r="BP58" s="244" t="str">
        <f>IF((VLOOKUP($BL56,スマイリィ!$A$3:$J$33,6,FALSE))="","",(VLOOKUP($BL56,スマイリィ!$A$3:$J$33,6,FALSE)))</f>
        <v>園庭</v>
      </c>
      <c r="BQ58" s="94" t="str">
        <f>IF((VLOOKUP($BL56,スマイリィ!$A$3:$J$33,8,FALSE))="","",(VLOOKUP($BL56,スマイリィ!$A$3:$J$33,8,FALSE)))</f>
        <v/>
      </c>
      <c r="BR58" s="266" t="str">
        <f>IF((VLOOKUP($BL56,スマイリィ!$A$3:$J$33,7,FALSE))="","",(VLOOKUP($BL56,スマイリィ!$A$3:$J$33,7,FALSE)))</f>
        <v/>
      </c>
      <c r="BS58" s="237" t="str">
        <f>IF((VLOOKUP($BL56,スマイリィ!$A$3:$J$33,9,FALSE))="","",(VLOOKUP($BL56,スマイリィ!$A$3:$J$33,9,FALSE)))</f>
        <v>10:00－15:00</v>
      </c>
      <c r="BT58" s="13" t="str">
        <f>IF((VLOOKUP($BL56,スマイリィ!$A$3:$J$33,10,FALSE))="","",(VLOOKUP($BL56,スマイリィ!$A$3:$J$33,10,FALSE)))</f>
        <v>予</v>
      </c>
      <c r="BU58" s="186" t="s">
        <v>243</v>
      </c>
      <c r="BV58" s="18"/>
      <c r="BW58" s="197"/>
      <c r="BX58" s="212"/>
      <c r="BY58" s="266"/>
      <c r="BZ58" s="266"/>
      <c r="CA58" s="94"/>
      <c r="CB58" s="266"/>
      <c r="CC58" s="237"/>
      <c r="CD58" s="13"/>
      <c r="CE58" s="186"/>
    </row>
    <row r="59" spans="3:114" ht="18" customHeight="1" x14ac:dyDescent="0.15">
      <c r="E59" s="51"/>
      <c r="F59" s="53"/>
      <c r="G59" s="53"/>
      <c r="H59" s="53"/>
      <c r="I59" s="53"/>
      <c r="J59" s="56"/>
      <c r="K59" s="56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7"/>
      <c r="X59" s="53"/>
      <c r="Y59" s="53"/>
      <c r="Z59" s="53"/>
      <c r="AA59" s="53"/>
      <c r="AB59" s="53"/>
      <c r="AC59" s="53"/>
      <c r="AD59" s="53"/>
      <c r="AE59" s="53"/>
      <c r="AF59" s="53"/>
      <c r="AH59" s="18"/>
      <c r="AI59" s="197" t="s">
        <v>376</v>
      </c>
      <c r="AJ59" s="11" t="str">
        <f>IF((VLOOKUP($AH56,すわっこ!$A$3:$J$33,4,FALSE))="","",(VLOOKUP($AH56,すわっこ!$A$3:$J$33,4,FALSE)))</f>
        <v>ベビーマッサージ</v>
      </c>
      <c r="AK59" s="200" t="str">
        <f>IF((VLOOKUP($AH56,すわっこ!$A$3:$J$33,5,FALSE))="","",(VLOOKUP($AH56,すわっこ!$A$3:$J$33,5,FALSE)))</f>
        <v>室内</v>
      </c>
      <c r="AL59" s="200" t="str">
        <f>IF((VLOOKUP($AH56,すわっこ!$A$3:$J$33,6,FALSE))="","",(VLOOKUP($AH56,すわっこ!$A$3:$JJ$33,6,FALSE)))</f>
        <v>園庭</v>
      </c>
      <c r="AM59" s="17" t="str">
        <f>IF((VLOOKUP($AH56,すわっこ!$A$3:$J$33,8,FALSE))="","",(VLOOKUP($AH56,すわっこ!$A$3:$J$33,8,FALSE)))</f>
        <v/>
      </c>
      <c r="AN59" s="13" t="str">
        <f>IF((VLOOKUP($AH56,すわっこ!$A$3:$J$33,7,FALSE))="","",(VLOOKUP($AH56,すわっこ!$A$3:$J$33,7,FALSE)))</f>
        <v>2ヶ月～</v>
      </c>
      <c r="AO59" s="45" t="str">
        <f>IF((VLOOKUP($AH56,すわっこ!$A$3:$J$33,9,FALSE))="","",(VLOOKUP($AH56,すわっこ!$A$3:$J$33,9,FALSE)))</f>
        <v>10:30-11:30</v>
      </c>
      <c r="AP59" s="13" t="str">
        <f>IF((VLOOKUP($AH56,すわっこ!$A$3:$J$33,10,FALSE))="","",(VLOOKUP($AH56,すわっこ!$A$3:$J$33,10,FALSE)))</f>
        <v>予</v>
      </c>
      <c r="AQ59" s="186" t="s">
        <v>380</v>
      </c>
      <c r="AR59" s="18"/>
      <c r="AS59" s="197" t="s">
        <v>13</v>
      </c>
      <c r="AT59" s="212" t="str">
        <f>IF((VLOOKUP($AR56,すわっこ!$A$3:$J$33,4,FALSE))="","",(VLOOKUP($AR56,すわっこ!$A$3:$J$33,4,FALSE)))</f>
        <v>おはなし会</v>
      </c>
      <c r="AU59" s="244" t="str">
        <f>IF((VLOOKUP($AR56,すわっこ!$A$3:$J$33,5,FALSE))="","",(VLOOKUP($AR56,すわっこ!$A$3:$J$33,5,FALSE)))</f>
        <v>室内</v>
      </c>
      <c r="AV59" s="244" t="str">
        <f>IF((VLOOKUP($AR56,すわっこ!$A$3:$J$33,6,FALSE))="","",(VLOOKUP($AR56,すわっこ!$A$3:$JJ$33,6,FALSE)))</f>
        <v>園庭</v>
      </c>
      <c r="AW59" s="94" t="str">
        <f>IF((VLOOKUP($AR56,すわっこ!$A$3:$J$33,8,FALSE))="","",(VLOOKUP($AR56,すわっこ!$A$3:$J$33,8,FALSE)))</f>
        <v>樋脇郷土館</v>
      </c>
      <c r="AX59" s="266" t="str">
        <f>IF((VLOOKUP($AR56,すわっこ!$A$3:$J$33,7,FALSE))="","",(VLOOKUP($AR56,すわっこ!$A$3:$J$33,7,FALSE)))</f>
        <v/>
      </c>
      <c r="AY59" s="237" t="str">
        <f>IF((VLOOKUP($AR56,すわっこ!$A$3:$J$33,9,FALSE))="","",(VLOOKUP($AR56,すわっこ!$A$3:$J$33,9,FALSE)))</f>
        <v>10:30-11:30</v>
      </c>
      <c r="AZ59" s="13" t="str">
        <f>IF((VLOOKUP($AR56,すわっこ!$A$3:$J$33,10,FALSE))="","",(VLOOKUP($AR56,すわっこ!$A$3:$J$33,10,FALSE)))</f>
        <v/>
      </c>
      <c r="BA59" s="186" t="s">
        <v>244</v>
      </c>
      <c r="BB59" s="18"/>
      <c r="BC59" s="197" t="s">
        <v>13</v>
      </c>
      <c r="BD59" s="212" t="str">
        <f>IF((VLOOKUP($BB56,すわっこ!$A$3:$J$33,4,FALSE))="","",(VLOOKUP($BB56,すわっこ!$A$3:$J$33,4,FALSE)))</f>
        <v>子育てサロンゆっぴぃ</v>
      </c>
      <c r="BE59" s="244" t="str">
        <f>IF((VLOOKUP($BB56,すわっこ!$A$3:$J$33,5,FALSE))="","",(VLOOKUP($BB56,すわっこ!$A$3:$J$33,5,FALSE)))</f>
        <v>室内</v>
      </c>
      <c r="BF59" s="244" t="str">
        <f>IF((VLOOKUP($BB56,すわっこ!$A$3:$J$33,6,FALSE))="","",(VLOOKUP($BB56,すわっこ!$A$3:$JJ$33,6,FALSE)))</f>
        <v>園庭</v>
      </c>
      <c r="BG59" s="94" t="str">
        <f>IF((VLOOKUP($BB56,すわっこ!$A$3:$J$33,8,FALSE))="","",(VLOOKUP($BB56,すわっこ!$A$3:$J$33,8,FALSE)))</f>
        <v>樋脇保健センター</v>
      </c>
      <c r="BH59" s="266" t="str">
        <f>IF((VLOOKUP($BB56,すわっこ!$A$3:$J$33,7,FALSE))="","",(VLOOKUP($BB56,すわっこ!$A$3:$J$33,7,FALSE)))</f>
        <v/>
      </c>
      <c r="BI59" s="237" t="str">
        <f>IF((VLOOKUP($BB56,すわっこ!$A$3:$J$33,9,FALSE))="","",(VLOOKUP($BB56,すわっこ!$A$3:$J$33,9,FALSE)))</f>
        <v>10:00-11:30</v>
      </c>
      <c r="BJ59" s="13" t="str">
        <f>IF((VLOOKUP($BB56,すわっこ!$A$3:$J$33,10,FALSE))="","",(VLOOKUP($BB56,すわっこ!$A$3:$J$33,10,FALSE)))</f>
        <v/>
      </c>
      <c r="BK59" s="186" t="s">
        <v>244</v>
      </c>
      <c r="BL59" s="18"/>
      <c r="BM59" s="197" t="s">
        <v>13</v>
      </c>
      <c r="BN59" s="212" t="str">
        <f>IF((VLOOKUP($BL56,すわっこ!$A$3:$J$33,4,FALSE))="","",(VLOOKUP($BL56,すわっこ!$A$3:$J$33,4,FALSE)))</f>
        <v>ほのぼのデー</v>
      </c>
      <c r="BO59" s="244" t="str">
        <f>IF((VLOOKUP($BL56,すわっこ!$A$3:$J$33,5,FALSE))="","",(VLOOKUP($BL56,すわっこ!$A$3:$J$33,5,FALSE)))</f>
        <v>室内</v>
      </c>
      <c r="BP59" s="244" t="str">
        <f>IF((VLOOKUP($BL56,すわっこ!$A$3:$J$33,6,FALSE))="","",(VLOOKUP($BL56,すわっこ!$A$3:$JJ$33,6,FALSE)))</f>
        <v>園庭</v>
      </c>
      <c r="BQ59" s="94" t="str">
        <f>IF((VLOOKUP($BL56,すわっこ!$A$3:$J$33,8,FALSE))="","",(VLOOKUP($BL56,すわっこ!$A$3:$J$33,8,FALSE)))</f>
        <v/>
      </c>
      <c r="BR59" s="266" t="str">
        <f>IF((VLOOKUP($BL56,すわっこ!$A$3:$J$33,7,FALSE))="","",(VLOOKUP($BL56,すわっこ!$A$3:$J$33,7,FALSE)))</f>
        <v/>
      </c>
      <c r="BS59" s="237" t="str">
        <f>IF((VLOOKUP($BL56,すわっこ!$A$3:$J$33,9,FALSE))="","",(VLOOKUP($BL56,すわっこ!$A$3:$J$33,9,FALSE)))</f>
        <v>10:00-12:00</v>
      </c>
      <c r="BT59" s="13" t="str">
        <f>IF((VLOOKUP($BL56,すわっこ!$A$3:$J$33,10,FALSE))="","",(VLOOKUP($BL56,すわっこ!$A$3:$J$33,10,FALSE)))</f>
        <v/>
      </c>
      <c r="BU59" s="186" t="s">
        <v>244</v>
      </c>
      <c r="BV59" s="18"/>
      <c r="BW59" s="197"/>
      <c r="BX59" s="212"/>
      <c r="BY59" s="266"/>
      <c r="BZ59" s="266"/>
      <c r="CA59" s="94"/>
      <c r="CB59" s="266"/>
      <c r="CC59" s="237"/>
      <c r="CD59" s="13"/>
      <c r="CE59" s="186"/>
      <c r="DC59" s="4"/>
    </row>
    <row r="60" spans="3:114" ht="18" customHeight="1" x14ac:dyDescent="0.2">
      <c r="E60" s="50"/>
      <c r="F60" s="50"/>
      <c r="G60" s="50"/>
      <c r="H60" s="50"/>
      <c r="I60" s="50"/>
      <c r="J60" s="55"/>
      <c r="K60" s="54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X60" s="50"/>
      <c r="Y60" s="50"/>
      <c r="Z60" s="50"/>
      <c r="AA60" s="50"/>
      <c r="AB60" s="50"/>
      <c r="AC60" s="50"/>
      <c r="AD60" s="50"/>
      <c r="AE60" s="50"/>
      <c r="AF60" s="50"/>
      <c r="AH60" s="18"/>
      <c r="AI60" s="197" t="s">
        <v>376</v>
      </c>
      <c r="AJ60" s="11" t="str">
        <f>IF((VLOOKUP($AH56,てとて!$A$3:$J$33,4,FALSE))="","",(VLOOKUP($AH56,てとて!$A$3:$J$33,4,FALSE)))</f>
        <v>自由広場（０歳限定）</v>
      </c>
      <c r="AK60" s="200" t="str">
        <f>IF((VLOOKUP($AH56,てとて!$A$3:$J$33,5,FALSE))="","",(VLOOKUP($AH56,てとて!$A$3:$J$33,5,FALSE)))</f>
        <v>室内</v>
      </c>
      <c r="AL60" s="200" t="str">
        <f>IF((VLOOKUP($AH56,てとて!$A$3:$J$33,6,FALSE))="","",(VLOOKUP($AH56,てとて!$A$3:$J$33,6,FALSE)))</f>
        <v>園庭</v>
      </c>
      <c r="AM60" s="17" t="str">
        <f>IF((VLOOKUP($AH56,てとて!$A$3:$J$33,8,FALSE))="","",(VLOOKUP($AH56,てとて!$A$3:$J$33,8,FALSE)))</f>
        <v/>
      </c>
      <c r="AN60" s="13" t="str">
        <f>IF((VLOOKUP($AH56,てとて!$A$3:$J$33,7,FALSE))="","",(VLOOKUP($AH56,てとて!$A$3:$J$33,7,FALSE)))</f>
        <v>0～12ヶ月</v>
      </c>
      <c r="AO60" s="45" t="str">
        <f>IF((VLOOKUP($AH56,てとて!$A$3:$J$33,9,FALSE))="","",(VLOOKUP($AH56,てとて!$A$3:$J$33,9,FALSE)))</f>
        <v>9:30-14:30</v>
      </c>
      <c r="AP60" s="13" t="str">
        <f>IF((VLOOKUP($AH56,てとて!$A$3:$J$33,10,FALSE))="","",(VLOOKUP($AH56,てとて!$A$3:$J$33,10,FALSE)))</f>
        <v/>
      </c>
      <c r="AQ60" s="186" t="s">
        <v>381</v>
      </c>
      <c r="AR60" s="18"/>
      <c r="AS60" s="197" t="s">
        <v>13</v>
      </c>
      <c r="AT60" s="212" t="str">
        <f>IF((VLOOKUP($AR56,てとて!$A$3:$J$33,4,FALSE))="","",(VLOOKUP($AR56,てとて!$A$3:$J$33,4,FALSE)))</f>
        <v>自由広場</v>
      </c>
      <c r="AU60" s="244" t="str">
        <f>IF((VLOOKUP($AR56,てとて!$A$3:$J$33,5,FALSE))="","",(VLOOKUP($AR56,てとて!$A$3:$J$33,5,FALSE)))</f>
        <v>室内</v>
      </c>
      <c r="AV60" s="244" t="str">
        <f>IF((VLOOKUP($AR56,てとて!$A$3:$J$33,6,FALSE))="","",(VLOOKUP($AR56,てとて!$A$3:$J$33,6,FALSE)))</f>
        <v>園庭</v>
      </c>
      <c r="AW60" s="94" t="str">
        <f>IF((VLOOKUP($AR56,てとて!$A$3:$J$33,8,FALSE))="","",(VLOOKUP($AR56,てとて!$A$3:$J$33,8,FALSE)))</f>
        <v/>
      </c>
      <c r="AX60" s="266" t="str">
        <f>IF((VLOOKUP($AR56,てとて!$A$3:$J$33,7,FALSE))="","",(VLOOKUP($AR56,てとて!$A$3:$J$33,7,FALSE)))</f>
        <v/>
      </c>
      <c r="AY60" s="237" t="str">
        <f>IF((VLOOKUP($AR56,てとて!$A$3:$J$33,9,FALSE))="","",(VLOOKUP($AR56,てとて!$A$3:$J$33,9,FALSE)))</f>
        <v>9:30-14:30</v>
      </c>
      <c r="AZ60" s="13" t="str">
        <f>IF((VLOOKUP($AR56,てとて!$A$3:$J$33,10,FALSE))="","",(VLOOKUP($AR56,てとて!$A$3:$J$33,10,FALSE)))</f>
        <v/>
      </c>
      <c r="BA60" s="186" t="s">
        <v>165</v>
      </c>
      <c r="BB60" s="18"/>
      <c r="BC60" s="197" t="s">
        <v>13</v>
      </c>
      <c r="BD60" s="212" t="str">
        <f>IF((VLOOKUP($BB56,てとて!$A$3:$J$33,4,FALSE))="","",(VLOOKUP($BB56,てとて!$A$3:$J$33,4,FALSE)))</f>
        <v>自由広場（０歳限定）</v>
      </c>
      <c r="BE60" s="244" t="str">
        <f>IF((VLOOKUP($BB56,てとて!$A$3:$J$33,5,FALSE))="","",(VLOOKUP($BB56,てとて!$A$3:$J$33,5,FALSE)))</f>
        <v>室内</v>
      </c>
      <c r="BF60" s="244" t="str">
        <f>IF((VLOOKUP($BB56,てとて!$A$3:$J$33,6,FALSE))="","",(VLOOKUP($BB56,てとて!$A$3:$J$33,6,FALSE)))</f>
        <v>園庭</v>
      </c>
      <c r="BG60" s="94" t="str">
        <f>IF((VLOOKUP($BB56,てとて!$A$3:$J$33,8,FALSE))="","",(VLOOKUP($BB56,てとて!$A$3:$J$33,8,FALSE)))</f>
        <v/>
      </c>
      <c r="BH60" s="266" t="str">
        <f>IF((VLOOKUP($BB56,てとて!$A$3:$J$33,7,FALSE))="","",(VLOOKUP($BB56,てとて!$A$3:$J$33,7,FALSE)))</f>
        <v>0～12ヶ月</v>
      </c>
      <c r="BI60" s="237" t="str">
        <f>IF((VLOOKUP($BB56,てとて!$A$3:$J$33,9,FALSE))="","",(VLOOKUP($BB56,てとて!$A$3:$J$33,9,FALSE)))</f>
        <v>9:30-14:30</v>
      </c>
      <c r="BJ60" s="13" t="str">
        <f>IF((VLOOKUP($BB56,てとて!$A$3:$J$33,10,FALSE))="","",(VLOOKUP($BB56,てとて!$A$3:$J$33,10,FALSE)))</f>
        <v/>
      </c>
      <c r="BK60" s="186" t="s">
        <v>165</v>
      </c>
      <c r="BL60" s="18"/>
      <c r="BM60" s="197" t="s">
        <v>13</v>
      </c>
      <c r="BN60" s="212" t="str">
        <f>IF((VLOOKUP($BL56,てとて!$A$3:$J$33,4,FALSE))="","",(VLOOKUP($BL56,てとて!$A$3:$J$33,4,FALSE)))</f>
        <v>自由広場</v>
      </c>
      <c r="BO60" s="244" t="str">
        <f>IF((VLOOKUP($BL56,てとて!$A$3:$J$33,5,FALSE))="","",(VLOOKUP($BL56,てとて!$A$3:$J$33,5,FALSE)))</f>
        <v>室内</v>
      </c>
      <c r="BP60" s="244" t="str">
        <f>IF((VLOOKUP($BL56,てとて!$A$3:$J$33,6,FALSE))="","",(VLOOKUP($BL56,てとて!$A$3:$J$33,6,FALSE)))</f>
        <v>園庭</v>
      </c>
      <c r="BQ60" s="94" t="str">
        <f>IF((VLOOKUP($BL56,てとて!$A$3:$J$33,8,FALSE))="","",(VLOOKUP($BL56,てとて!$A$3:$J$33,8,FALSE)))</f>
        <v/>
      </c>
      <c r="BR60" s="266" t="str">
        <f>IF((VLOOKUP($BL56,てとて!$A$3:$J$33,7,FALSE))="","",(VLOOKUP($BL56,てとて!$A$3:$J$33,7,FALSE)))</f>
        <v/>
      </c>
      <c r="BS60" s="237" t="str">
        <f>IF((VLOOKUP($BL56,てとて!$A$3:$J$33,9,FALSE))="","",(VLOOKUP($BL56,てとて!$A$3:$J$33,9,FALSE)))</f>
        <v>9:30-14:30</v>
      </c>
      <c r="BT60" s="13" t="str">
        <f>IF((VLOOKUP($BL56,てとて!$A$3:$J$33,10,FALSE))="","",(VLOOKUP($BL56,てとて!$A$3:$J$33,10,FALSE)))</f>
        <v/>
      </c>
      <c r="BU60" s="186" t="s">
        <v>165</v>
      </c>
      <c r="BV60" s="18"/>
      <c r="BW60" s="197"/>
      <c r="BX60" s="212"/>
      <c r="BY60" s="266"/>
      <c r="BZ60" s="266"/>
      <c r="CA60" s="94"/>
      <c r="CB60" s="266"/>
      <c r="CC60" s="237"/>
      <c r="CD60" s="13"/>
      <c r="CE60" s="186"/>
      <c r="DC60" s="4"/>
    </row>
    <row r="61" spans="3:114" ht="18" customHeight="1" x14ac:dyDescent="0.15">
      <c r="E61" s="51"/>
      <c r="F61" s="53"/>
      <c r="G61" s="53"/>
      <c r="H61" s="53"/>
      <c r="I61" s="53"/>
      <c r="J61" s="56"/>
      <c r="K61" s="56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7"/>
      <c r="AH61" s="18"/>
      <c r="AI61" s="197" t="s">
        <v>376</v>
      </c>
      <c r="AJ61" s="11" t="str">
        <f>IF((VLOOKUP($AH56,ぱぴぃら!$A$3:$J$33,4,FALSE))="","",(VLOOKUP($AH56,ぱぴぃら!$A$3:$J$33,4,FALSE)))</f>
        <v>子育て家計術</v>
      </c>
      <c r="AK61" s="200" t="str">
        <f>IF((VLOOKUP($AH56,ぱぴぃら!$A$3:$J$33,5,FALSE))="","",(VLOOKUP($AH56,ぱぴぃら!$A$3:$J$33,5,FALSE)))</f>
        <v>室内</v>
      </c>
      <c r="AL61" s="200" t="str">
        <f>IF((VLOOKUP($AH56,ぱぴぃら!$A$3:$J$33,6,FALSE))="","",(VLOOKUP($AH56,ぱぴぃら!$A$3:$J$33,6,FALSE)))</f>
        <v>園庭</v>
      </c>
      <c r="AM61" s="17" t="str">
        <f>IF((VLOOKUP($AH56,ぱぴぃら!$A$3:$J$33,8,FALSE))="","",(VLOOKUP($AH56,ぱぴぃら!$A$3:$J$33,8,FALSE)))</f>
        <v/>
      </c>
      <c r="AN61" s="13" t="str">
        <f>IF((VLOOKUP($AH56,ぱぴぃら!$A$3:$J$33,7,FALSE))="","",(VLOOKUP($AH56,ぱぴぃら!$A$3:$J$33,7,FALSE)))</f>
        <v/>
      </c>
      <c r="AO61" s="45" t="str">
        <f>IF((VLOOKUP($AH56,ぱぴぃら!$A$3:$J$33,9,FALSE))="","",(VLOOKUP($AH56,ぱぴぃら!$A$3:$J$33,9,FALSE)))</f>
        <v>9:50-11:00</v>
      </c>
      <c r="AP61" s="13" t="str">
        <f>IF((VLOOKUP($AH56,ぱぴぃら!$A$3:$J$33,10,FALSE))="","",(VLOOKUP($AH56,ぱぴぃら!$A$3:$J$33,10,FALSE)))</f>
        <v>予</v>
      </c>
      <c r="AQ61" s="186" t="s">
        <v>382</v>
      </c>
      <c r="AR61" s="18"/>
      <c r="AS61" s="197" t="s">
        <v>13</v>
      </c>
      <c r="AT61" s="212" t="str">
        <f>IF((VLOOKUP($AR56,ぱぴぃら!$A$3:$J$33,4,FALSE))="","",(VLOOKUP($AR56,ぱぴぃら!$A$3:$J$33,4,FALSE)))</f>
        <v>整えトリートメント</v>
      </c>
      <c r="AU61" s="244" t="str">
        <f>IF((VLOOKUP($AR56,ぱぴぃら!$A$3:$J$33,5,FALSE))="","",(VLOOKUP($AR56,ぱぴぃら!$A$3:$J$33,5,FALSE)))</f>
        <v>室内</v>
      </c>
      <c r="AV61" s="244" t="str">
        <f>IF((VLOOKUP($AR56,ぱぴぃら!$A$3:$J$33,6,FALSE))="","",(VLOOKUP($AR56,ぱぴぃら!$A$3:$J$33,6,FALSE)))</f>
        <v>園庭</v>
      </c>
      <c r="AW61" s="94" t="str">
        <f>IF((VLOOKUP($AR56,ぱぴぃら!$A$3:$J$33,8,FALSE))="","",(VLOOKUP($AR56,ぱぴぃら!$A$3:$J$33,8,FALSE)))</f>
        <v/>
      </c>
      <c r="AX61" s="266" t="str">
        <f>IF((VLOOKUP($AR56,ぱぴぃら!$A$3:$J$33,7,FALSE))="","",(VLOOKUP($AR56,ぱぴぃら!$A$3:$J$33,7,FALSE)))</f>
        <v/>
      </c>
      <c r="AY61" s="237" t="str">
        <f>IF((VLOOKUP($AR56,ぱぴぃら!$A$3:$J$33,9,FALSE))="","",(VLOOKUP($AR56,ぱぴぃら!$A$3:$J$33,9,FALSE)))</f>
        <v>9:30-15:10</v>
      </c>
      <c r="AZ61" s="13" t="str">
        <f>IF((VLOOKUP($AR56,ぱぴぃら!$A$3:$J$33,10,FALSE))="","",(VLOOKUP($AR56,ぱぴぃら!$A$3:$J$33,10,FALSE)))</f>
        <v>予</v>
      </c>
      <c r="BA61" s="186" t="s">
        <v>245</v>
      </c>
      <c r="BB61" s="18"/>
      <c r="BC61" s="197" t="s">
        <v>13</v>
      </c>
      <c r="BD61" s="212" t="str">
        <f>IF((VLOOKUP($BB56,ぱぴぃら!$A$3:$J$33,4,FALSE))="","",(VLOOKUP($BB56,ぱぴぃら!$A$3:$J$33,4,FALSE)))</f>
        <v>畑のじかん</v>
      </c>
      <c r="BE61" s="244" t="str">
        <f>IF((VLOOKUP($BB56,ぱぴぃら!$A$3:$J$33,5,FALSE))="","",(VLOOKUP($BB56,ぱぴぃら!$A$3:$J$33,5,FALSE)))</f>
        <v>室内</v>
      </c>
      <c r="BF61" s="244" t="str">
        <f>IF((VLOOKUP($BB56,ぱぴぃら!$A$3:$J$33,6,FALSE))="","",(VLOOKUP($BB56,ぱぴぃら!$A$3:$J$33,6,FALSE)))</f>
        <v>園庭</v>
      </c>
      <c r="BG61" s="94" t="str">
        <f>IF((VLOOKUP($BB56,ぱぴぃら!$A$3:$J$33,8,FALSE))="","",(VLOOKUP($BB56,ぱぴぃら!$A$3:$J$33,8,FALSE)))</f>
        <v/>
      </c>
      <c r="BH61" s="266" t="str">
        <f>IF((VLOOKUP($BB56,ぱぴぃら!$A$3:$J$33,7,FALSE))="","",(VLOOKUP($BB56,ぱぴぃら!$A$3:$J$33,7,FALSE)))</f>
        <v/>
      </c>
      <c r="BI61" s="237" t="str">
        <f>IF((VLOOKUP($BB56,ぱぴぃら!$A$3:$J$33,9,FALSE))="","",(VLOOKUP($BB56,ぱぴぃら!$A$3:$J$33,9,FALSE)))</f>
        <v>9:30-10:30</v>
      </c>
      <c r="BJ61" s="13" t="str">
        <f>IF((VLOOKUP($BB56,ぱぴぃら!$A$3:$J$33,10,FALSE))="","",(VLOOKUP($BB56,ぱぴぃら!$A$3:$J$33,10,FALSE)))</f>
        <v>予</v>
      </c>
      <c r="BK61" s="186" t="s">
        <v>245</v>
      </c>
      <c r="BL61" s="18"/>
      <c r="BM61" s="197" t="s">
        <v>13</v>
      </c>
      <c r="BN61" s="212" t="str">
        <f>IF((VLOOKUP($BL56,ぱぴぃら!$A$3:$J$33,4,FALSE))="","",(VLOOKUP($BL56,ぱぴぃら!$A$3:$J$33,4,FALSE)))</f>
        <v>電話相談</v>
      </c>
      <c r="BO61" s="244" t="str">
        <f>IF((VLOOKUP($BL56,ぱぴぃら!$A$3:$J$33,5,FALSE))="","",(VLOOKUP($BL56,ぱぴぃら!$A$3:$J$33,5,FALSE)))</f>
        <v/>
      </c>
      <c r="BP61" s="244" t="str">
        <f>IF((VLOOKUP($BL56,ぱぴぃら!$A$3:$J$33,6,FALSE))="","",(VLOOKUP($BL56,ぱぴぃら!$A$3:$J$33,6,FALSE)))</f>
        <v/>
      </c>
      <c r="BQ61" s="94" t="str">
        <f>IF((VLOOKUP($BL56,ぱぴぃら!$A$3:$J$33,8,FALSE))="","",(VLOOKUP($BL56,ぱぴぃら!$A$3:$J$33,8,FALSE)))</f>
        <v/>
      </c>
      <c r="BR61" s="266" t="str">
        <f>IF((VLOOKUP($BL56,ぱぴぃら!$A$3:$J$33,7,FALSE))="","",(VLOOKUP($BL56,ぱぴぃら!$A$3:$J$33,7,FALSE)))</f>
        <v/>
      </c>
      <c r="BS61" s="237" t="str">
        <f>IF((VLOOKUP($BL56,ぱぴぃら!$A$3:$J$33,9,FALSE))="","",(VLOOKUP($BL56,ぱぴぃら!$A$3:$J$33,9,FALSE)))</f>
        <v>9:00-15:00</v>
      </c>
      <c r="BT61" s="13" t="str">
        <f>IF((VLOOKUP($BL56,ぱぴぃら!$A$3:$J$33,10,FALSE))="","",(VLOOKUP($BL56,ぱぴぃら!$A$3:$J$33,10,FALSE)))</f>
        <v/>
      </c>
      <c r="BU61" s="186" t="s">
        <v>245</v>
      </c>
      <c r="BV61" s="18"/>
      <c r="BW61" s="197"/>
      <c r="BX61" s="212"/>
      <c r="BY61" s="266"/>
      <c r="BZ61" s="266"/>
      <c r="CA61" s="94"/>
      <c r="CB61" s="266"/>
      <c r="CC61" s="237"/>
      <c r="CD61" s="13"/>
      <c r="CE61" s="186"/>
      <c r="DC61" s="4"/>
    </row>
    <row r="62" spans="3:114" ht="18" customHeight="1" x14ac:dyDescent="0.2">
      <c r="E62" s="50"/>
      <c r="F62" s="50"/>
      <c r="G62" s="50"/>
      <c r="H62" s="50"/>
      <c r="I62" s="50"/>
      <c r="J62" s="55"/>
      <c r="K62" s="54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X62" s="50"/>
      <c r="Y62" s="50"/>
      <c r="Z62" s="50"/>
      <c r="AA62" s="50"/>
      <c r="AB62" s="50"/>
      <c r="AC62" s="50"/>
      <c r="AD62" s="50"/>
      <c r="AE62" s="50"/>
      <c r="AF62" s="50"/>
      <c r="AH62" s="18"/>
      <c r="AI62" s="197" t="s">
        <v>376</v>
      </c>
      <c r="AJ62" s="11" t="str">
        <f>IF((VLOOKUP($AH56,ほっとランド!$A$3:$J$33,4,FALSE))="","",(VLOOKUP($AH56,ほっとランド!$A$3:$J$33,4,FALSE)))</f>
        <v>クリスマスグッズ作り</v>
      </c>
      <c r="AK62" s="200" t="str">
        <f>IF((VLOOKUP($AH56,ほっとランド!$A$3:$J$33,5,FALSE))="","",(VLOOKUP($AH56,ほっとランド!$A$3:$J$33,5,FALSE)))</f>
        <v>室内</v>
      </c>
      <c r="AL62" s="200" t="str">
        <f>IF((VLOOKUP($AH56,ほっとランド!$A$3:$J$33,6,FALSE))="","",(VLOOKUP($AH56,ほっとランド!$A$3:$J$33,6,FALSE)))</f>
        <v>園庭</v>
      </c>
      <c r="AM62" s="17" t="str">
        <f>IF((VLOOKUP($AH56,ほっとランド!$A$3:$J$33,8,FALSE))="","",(VLOOKUP($AH56,ほっとランド!$A$3:$J$33,8,FALSE)))</f>
        <v/>
      </c>
      <c r="AN62" s="13" t="str">
        <f>IF((VLOOKUP($AH56,ほっとランド!$A$3:$J$33,7,FALSE))="","",(VLOOKUP($AH56,ほっとランド!$A$3:$J$33,7,FALSE)))</f>
        <v/>
      </c>
      <c r="AO62" s="45" t="str">
        <f>IF((VLOOKUP($AH56,ほっとランド!$A$3:$J$33,9,FALSE))="","",(VLOOKUP($AH56,ほっとランド!$A$3:$J$33,9,FALSE)))</f>
        <v>10:00-12:00</v>
      </c>
      <c r="AP62" s="13" t="str">
        <f>IF((VLOOKUP($AH56,ほっとランド!$A$3:$J$33,10,FALSE))="","",(VLOOKUP($AH56,ほっとランド!$A$3:$J$33,10,FALSE)))</f>
        <v/>
      </c>
      <c r="AQ62" s="186" t="s">
        <v>383</v>
      </c>
      <c r="AR62" s="18"/>
      <c r="AS62" s="197" t="s">
        <v>13</v>
      </c>
      <c r="AT62" s="212" t="str">
        <f>IF((VLOOKUP($AR56,ほっとランド!$A$3:$J$33,4,FALSE))="","",(VLOOKUP($AR56,ほっとランド!$A$3:$J$33,4,FALSE)))</f>
        <v>プチクリスマス会</v>
      </c>
      <c r="AU62" s="244" t="str">
        <f>IF((VLOOKUP($AR56,ほっとランド!$A$3:$J$33,5,FALSE))="","",(VLOOKUP($AR56,ほっとランド!$A$3:$J$33,5,FALSE)))</f>
        <v/>
      </c>
      <c r="AV62" s="244" t="str">
        <f>IF((VLOOKUP($AR56,ほっとランド!$A$3:$J$33,6,FALSE))="","",(VLOOKUP($AR56,ほっとランド!$A$3:$J$33,6,FALSE)))</f>
        <v>園庭</v>
      </c>
      <c r="AW62" s="94" t="str">
        <f>IF((VLOOKUP($AR56,ほっとランド!$A$3:$J$33,8,FALSE))="","",(VLOOKUP($AR56,ほっとランド!$A$3:$J$33,8,FALSE)))</f>
        <v/>
      </c>
      <c r="AX62" s="266" t="str">
        <f>IF((VLOOKUP($AR56,ほっとランド!$A$3:$J$33,7,FALSE))="","",(VLOOKUP($AR56,ほっとランド!$A$3:$J$33,7,FALSE)))</f>
        <v>1歳以上</v>
      </c>
      <c r="AY62" s="237" t="str">
        <f>IF((VLOOKUP($AR56,ほっとランド!$A$3:$J$33,9,FALSE))="","",(VLOOKUP($AR56,ほっとランド!$A$3:$J$33,9,FALSE)))</f>
        <v>10:10-12:00</v>
      </c>
      <c r="AZ62" s="13" t="str">
        <f>IF((VLOOKUP($AR56,ほっとランド!$A$3:$J$33,10,FALSE))="","",(VLOOKUP($AR56,ほっとランド!$A$3:$J$33,10,FALSE)))</f>
        <v>予</v>
      </c>
      <c r="BA62" s="186" t="s">
        <v>246</v>
      </c>
      <c r="BB62" s="18"/>
      <c r="BC62" s="197" t="s">
        <v>13</v>
      </c>
      <c r="BD62" s="212" t="str">
        <f>IF((VLOOKUP($BB56,ほっとランド!$A$3:$J$33,4,FALSE))="","",(VLOOKUP($BB56,ほっとランド!$A$3:$J$33,4,FALSE)))</f>
        <v>親子でキッドビクス</v>
      </c>
      <c r="BE62" s="244" t="str">
        <f>IF((VLOOKUP($BB56,ほっとランド!$A$3:$J$33,5,FALSE))="","",(VLOOKUP($BB56,ほっとランド!$A$3:$J$33,5,FALSE)))</f>
        <v/>
      </c>
      <c r="BF62" s="244" t="str">
        <f>IF((VLOOKUP($BB56,ほっとランド!$A$3:$J$33,6,FALSE))="","",(VLOOKUP($BB56,ほっとランド!$A$3:$J$33,6,FALSE)))</f>
        <v>園庭</v>
      </c>
      <c r="BG62" s="94" t="str">
        <f>IF((VLOOKUP($BB56,ほっとランド!$A$3:$J$33,8,FALSE))="","",(VLOOKUP($BB56,ほっとランド!$A$3:$J$33,8,FALSE)))</f>
        <v>(10組)セントピア</v>
      </c>
      <c r="BH62" s="266" t="str">
        <f>IF((VLOOKUP($BB56,ほっとランド!$A$3:$J$33,7,FALSE))="","",(VLOOKUP($BB56,ほっとランド!$A$3:$J$33,7,FALSE)))</f>
        <v>1～5歳児</v>
      </c>
      <c r="BI62" s="237" t="str">
        <f>IF((VLOOKUP($BB56,ほっとランド!$A$3:$J$33,9,FALSE))="","",(VLOOKUP($BB56,ほっとランド!$A$3:$J$33,9,FALSE)))</f>
        <v>10:30-12:00</v>
      </c>
      <c r="BJ62" s="13" t="str">
        <f>IF((VLOOKUP($BB56,ほっとランド!$A$3:$J$33,10,FALSE))="","",(VLOOKUP($BB56,ほっとランド!$A$3:$J$33,10,FALSE)))</f>
        <v>予</v>
      </c>
      <c r="BK62" s="186" t="s">
        <v>246</v>
      </c>
      <c r="BL62" s="18"/>
      <c r="BM62" s="197" t="s">
        <v>13</v>
      </c>
      <c r="BN62" s="212" t="str">
        <f>IF((VLOOKUP($BL56,ほっとランド!$A$3:$J$33,4,FALSE))="","",(VLOOKUP($BL56,ほっとランド!$A$3:$J$33,4,FALSE)))</f>
        <v>園庭開放</v>
      </c>
      <c r="BO62" s="244" t="str">
        <f>IF((VLOOKUP($BL56,ほっとランド!$A$3:$J$33,5,FALSE))="","",(VLOOKUP($BL56,ほっとランド!$A$3:$J$33,5,FALSE)))</f>
        <v/>
      </c>
      <c r="BP62" s="244" t="str">
        <f>IF((VLOOKUP($BL56,ほっとランド!$A$3:$J$33,6,FALSE))="","",(VLOOKUP($BL56,ほっとランド!$A$3:$J$33,6,FALSE)))</f>
        <v>園庭</v>
      </c>
      <c r="BQ62" s="94" t="str">
        <f>IF((VLOOKUP($BL56,ほっとランド!$A$3:$J$33,8,FALSE))="","",(VLOOKUP($BL56,ほっとランド!$A$3:$J$33,8,FALSE)))</f>
        <v/>
      </c>
      <c r="BR62" s="266" t="str">
        <f>IF((VLOOKUP($BL56,ほっとランド!$A$3:$J$33,7,FALSE))="","",(VLOOKUP($BL56,ほっとランド!$A$3:$J$33,7,FALSE)))</f>
        <v/>
      </c>
      <c r="BS62" s="237" t="str">
        <f>IF((VLOOKUP($BL56,ほっとランド!$A$3:$J$33,9,FALSE))="","",(VLOOKUP($BL56,ほっとランド!$A$3:$J$33,9,FALSE)))</f>
        <v>9:30-15:00</v>
      </c>
      <c r="BT62" s="13" t="str">
        <f>IF((VLOOKUP($BL56,ほっとランド!$A$3:$J$33,10,FALSE))="","",(VLOOKUP($BL56,ほっとランド!$A$3:$J$33,10,FALSE)))</f>
        <v/>
      </c>
      <c r="BU62" s="186" t="s">
        <v>246</v>
      </c>
      <c r="BV62" s="18"/>
      <c r="BW62" s="198"/>
      <c r="BX62" s="212"/>
      <c r="BY62" s="266"/>
      <c r="BZ62" s="266"/>
      <c r="CA62" s="94"/>
      <c r="CB62" s="266"/>
      <c r="CC62" s="237"/>
      <c r="CD62" s="13"/>
      <c r="CE62" s="187"/>
    </row>
    <row r="63" spans="3:114" ht="18" customHeight="1" x14ac:dyDescent="0.15">
      <c r="E63" s="51"/>
      <c r="F63" s="53"/>
      <c r="G63" s="53"/>
      <c r="H63" s="53"/>
      <c r="I63" s="53"/>
      <c r="J63" s="56"/>
      <c r="K63" s="56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6"/>
      <c r="AH63" s="18"/>
      <c r="AI63" s="197" t="s">
        <v>376</v>
      </c>
      <c r="AJ63" s="11" t="str">
        <f>IF((VLOOKUP($AH56,ぽけっと!$A$3:$J$33,4,FALSE))="","",(VLOOKUP($AH56,ぽけっと!$A$3:$J$33,4,FALSE)))</f>
        <v>コスモスデー（37歳以上のママ限定）</v>
      </c>
      <c r="AK63" s="200" t="str">
        <f>IF((VLOOKUP($AH56,ぽけっと!$A$3:$J$33,5,FALSE))="","",(VLOOKUP($AH56,ぽけっと!$A$3:$J$33,5,FALSE)))</f>
        <v>室内</v>
      </c>
      <c r="AL63" s="200" t="str">
        <f>IF((VLOOKUP($AH56,ぽけっと!$A$3:$J$33,6,FALSE))="","",(VLOOKUP($AH56,ぽけっと!$A$3:$J$33,6,FALSE)))</f>
        <v/>
      </c>
      <c r="AM63" s="17" t="str">
        <f>IF((VLOOKUP($AH56,ぽけっと!$A$3:$J$33,8,FALSE))="","",(VLOOKUP($AH56,ぽけっと!$A$3:$J$33,8,FALSE)))</f>
        <v/>
      </c>
      <c r="AN63" s="13" t="str">
        <f>IF((VLOOKUP($AH56,ぽけっと!$A$3:$J$33,7,FALSE))="","",(VLOOKUP($AH56,ぽけっと!$A$3:$J$33,7,FALSE)))</f>
        <v/>
      </c>
      <c r="AO63" s="45" t="str">
        <f>IF((VLOOKUP($AH56,ぽけっと!$A$3:$J$33,9,FALSE))="","",(VLOOKUP($AH56,ぽけっと!$A$3:$J$33,9,FALSE)))</f>
        <v>9:00－14:00</v>
      </c>
      <c r="AP63" s="13" t="str">
        <f>IF((VLOOKUP($AH56,ぽけっと!$A$3:$J$33,10,FALSE))="","",(VLOOKUP($AH56,ぽけっと!$A$3:$J$33,10,FALSE)))</f>
        <v/>
      </c>
      <c r="AQ63" s="186" t="s">
        <v>384</v>
      </c>
      <c r="AR63" s="18"/>
      <c r="AS63" s="197" t="s">
        <v>13</v>
      </c>
      <c r="AT63" s="212" t="str">
        <f>IF((VLOOKUP($AR56,ぽけっと!$A$3:$J$33,4,FALSE))="","",(VLOOKUP($AR56,ぽけっと!$A$3:$J$33,4,FALSE)))</f>
        <v>室内開放(身体測定)</v>
      </c>
      <c r="AU63" s="244" t="str">
        <f>IF((VLOOKUP($AR56,ぽけっと!$A$3:$J$33,5,FALSE))="","",(VLOOKUP($AR56,ぽけっと!$A$3:$J$33,5,FALSE)))</f>
        <v>室内</v>
      </c>
      <c r="AV63" s="244" t="str">
        <f>IF((VLOOKUP($AR56,ぽけっと!$A$3:$J$33,6,FALSE))="","",(VLOOKUP($AR56,ぽけっと!$A$3:$J$33,6,FALSE)))</f>
        <v/>
      </c>
      <c r="AW63" s="94" t="str">
        <f>IF((VLOOKUP($AR56,ぽけっと!$A$3:$J$33,8,FALSE))="","",(VLOOKUP($AR56,ぽけっと!$A$3:$J$33,8,FALSE)))</f>
        <v/>
      </c>
      <c r="AX63" s="266" t="str">
        <f>IF((VLOOKUP($AR56,ぽけっと!$A$3:$J$33,7,FALSE))="","",(VLOOKUP($AR56,ぽけっと!$A$3:$J$33,7,FALSE)))</f>
        <v/>
      </c>
      <c r="AY63" s="237" t="str">
        <f>IF((VLOOKUP($AR56,ぽけっと!$A$3:$J$33,9,FALSE))="","",(VLOOKUP($AR56,ぽけっと!$A$3:$J$33,9,FALSE)))</f>
        <v>9:00－14:00</v>
      </c>
      <c r="AZ63" s="13" t="str">
        <f>IF((VLOOKUP($AR56,ぽけっと!$A$3:$J$33,10,FALSE))="","",(VLOOKUP($AR56,ぽけっと!$A$3:$J$33,10,FALSE)))</f>
        <v/>
      </c>
      <c r="BA63" s="186" t="s">
        <v>247</v>
      </c>
      <c r="BB63" s="18"/>
      <c r="BC63" s="197" t="s">
        <v>13</v>
      </c>
      <c r="BD63" s="212" t="str">
        <f>IF((VLOOKUP($BB56,ぽけっと!$A$3:$J$33,4,FALSE))="","",(VLOOKUP($BB56,ぽけっと!$A$3:$J$33,4,FALSE)))</f>
        <v>プレママデー(妊婦さんと18ヶ月までのbaby)</v>
      </c>
      <c r="BE63" s="244" t="str">
        <f>IF((VLOOKUP($BB56,ぽけっと!$A$3:$J$33,5,FALSE))="","",(VLOOKUP($BB56,ぽけっと!$A$3:$J$33,5,FALSE)))</f>
        <v>室内</v>
      </c>
      <c r="BF63" s="244" t="str">
        <f>IF((VLOOKUP($BB56,ぽけっと!$A$3:$J$33,6,FALSE))="","",(VLOOKUP($BB56,ぽけっと!$A$3:$J$33,6,FALSE)))</f>
        <v/>
      </c>
      <c r="BG63" s="94" t="str">
        <f>IF((VLOOKUP($BB56,ぽけっと!$A$3:$J$33,8,FALSE))="","",(VLOOKUP($BB56,ぽけっと!$A$3:$J$33,8,FALSE)))</f>
        <v/>
      </c>
      <c r="BH63" s="266" t="str">
        <f>IF((VLOOKUP($BB56,ぽけっと!$A$3:$J$33,7,FALSE))="","",(VLOOKUP($BB56,ぽけっと!$A$3:$J$33,7,FALSE)))</f>
        <v>18ヶ月まで</v>
      </c>
      <c r="BI63" s="237" t="str">
        <f>IF((VLOOKUP($BB56,ぽけっと!$A$3:$J$33,9,FALSE))="","",(VLOOKUP($BB56,ぽけっと!$A$3:$J$33,9,FALSE)))</f>
        <v>9:00－14:00</v>
      </c>
      <c r="BJ63" s="13" t="str">
        <f>IF((VLOOKUP($BB56,ぽけっと!$A$3:$J$33,10,FALSE))="","",(VLOOKUP($BB56,ぽけっと!$A$3:$J$33,10,FALSE)))</f>
        <v/>
      </c>
      <c r="BK63" s="186" t="s">
        <v>247</v>
      </c>
      <c r="BL63" s="18"/>
      <c r="BM63" s="197" t="s">
        <v>13</v>
      </c>
      <c r="BN63" s="212" t="str">
        <f>IF((VLOOKUP($BL56,ぽけっと!$A$3:$J$33,4,FALSE))="","",(VLOOKUP($BL56,ぽけっと!$A$3:$J$33,4,FALSE)))</f>
        <v>おたんじょうび会（１２月生まれのお子さん）</v>
      </c>
      <c r="BO63" s="244" t="str">
        <f>IF((VLOOKUP($BL56,ぽけっと!$A$3:$J$33,5,FALSE))="","",(VLOOKUP($BL56,ぽけっと!$A$3:$J$33,5,FALSE)))</f>
        <v>室内</v>
      </c>
      <c r="BP63" s="244" t="str">
        <f>IF((VLOOKUP($BL56,ぽけっと!$A$3:$J$33,6,FALSE))="","",(VLOOKUP($BL56,ぽけっと!$A$3:$J$33,6,FALSE)))</f>
        <v/>
      </c>
      <c r="BQ63" s="94" t="str">
        <f>IF((VLOOKUP($BL56,ぽけっと!$A$3:$J$33,8,FALSE))="","",(VLOOKUP($BL56,ぽけっと!$A$3:$J$33,8,FALSE)))</f>
        <v>(午前午後各５組)</v>
      </c>
      <c r="BR63" s="266" t="str">
        <f>IF((VLOOKUP($BL56,ぽけっと!$A$3:$J$33,7,FALSE))="","",(VLOOKUP($BL56,ぽけっと!$A$3:$J$33,7,FALSE)))</f>
        <v/>
      </c>
      <c r="BS63" s="237" t="str">
        <f>IF((VLOOKUP($BL56,ぽけっと!$A$3:$J$33,9,FALSE))="","",(VLOOKUP($BL56,ぽけっと!$A$3:$J$33,9,FALSE)))</f>
        <v>9:00－14:00</v>
      </c>
      <c r="BT63" s="13" t="str">
        <f>IF((VLOOKUP($BL56,ぽけっと!$A$3:$J$33,10,FALSE))="","",(VLOOKUP($BL56,ぽけっと!$A$3:$J$33,10,FALSE)))</f>
        <v>予</v>
      </c>
      <c r="BU63" s="186" t="s">
        <v>247</v>
      </c>
      <c r="BV63" s="18"/>
      <c r="BW63" s="4"/>
      <c r="BX63" s="212"/>
      <c r="BY63" s="266"/>
      <c r="BZ63" s="266"/>
      <c r="CA63" s="94"/>
      <c r="CB63" s="266"/>
      <c r="CC63" s="237"/>
      <c r="CD63" s="13"/>
      <c r="CE63" s="9"/>
    </row>
    <row r="64" spans="3:114" ht="18" customHeight="1" x14ac:dyDescent="0.15">
      <c r="C64" s="50"/>
      <c r="D64" s="50"/>
      <c r="E64" s="50"/>
      <c r="F64" s="50"/>
      <c r="G64" s="50"/>
      <c r="H64" s="50"/>
      <c r="I64" s="50"/>
      <c r="J64" s="54"/>
      <c r="K64" s="54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X64" s="50"/>
      <c r="Y64" s="50"/>
      <c r="Z64" s="50"/>
      <c r="AA64" s="50"/>
      <c r="AB64" s="50"/>
      <c r="AC64" s="50"/>
      <c r="AD64" s="50"/>
      <c r="AE64" s="50"/>
      <c r="AF64" s="50"/>
      <c r="AH64" s="18"/>
      <c r="AI64" s="198" t="s">
        <v>45</v>
      </c>
      <c r="AJ64" s="11" t="str">
        <f>IF((VLOOKUP($AH56,せせらぎ!$A$3:$J$33,4,FALSE))="","",(VLOOKUP($AH56,せせらぎ!$A$3:$J$33,4,FALSE)))</f>
        <v>おはなし会</v>
      </c>
      <c r="AK64" s="200" t="str">
        <f>IF((VLOOKUP($AH56,せせらぎ!$A$3:$J$33,5,FALSE))="","",(VLOOKUP($AH56,せせらぎ!$A$3:$J$33,5,FALSE)))</f>
        <v>室内</v>
      </c>
      <c r="AL64" s="200" t="str">
        <f>IF((VLOOKUP($AH56,せせらぎ!$A$3:$J$33,6,FALSE))="","",(VLOOKUP($AH56,せせらぎ!$A$3:$J$33,6,FALSE)))</f>
        <v>園庭</v>
      </c>
      <c r="AM64" s="17" t="str">
        <f>IF((VLOOKUP($AH56,せせらぎ!$A$3:$J$33,8,FALSE))="","",(VLOOKUP($AH56,せせらぎ!$A$3:$J$33,8,FALSE)))</f>
        <v>入来こども園</v>
      </c>
      <c r="AN64" s="13" t="str">
        <f>IF((VLOOKUP($AH56,せせらぎ!$A$3:$J$33,7,FALSE))="","",(VLOOKUP($AH56,せせらぎ!$A$3:$J$33,7,FALSE)))</f>
        <v>0～2歳児</v>
      </c>
      <c r="AO64" s="45" t="str">
        <f>IF((VLOOKUP($AH56,せせらぎ!$A$3:$J$33,9,FALSE))="","",(VLOOKUP($AH56,せせらぎ!$A$3:$J$33,9,FALSE)))</f>
        <v>9:30∼10:00</v>
      </c>
      <c r="AP64" s="13" t="str">
        <f>IF((VLOOKUP($AH56,せせらぎ!$A$3:$J$33,10,FALSE))="","",(VLOOKUP($AH56,せせらぎ!$A$3:$J$33,10,FALSE)))</f>
        <v>予</v>
      </c>
      <c r="AQ64" s="187" t="s">
        <v>385</v>
      </c>
      <c r="AR64" s="18"/>
      <c r="AS64" s="198" t="s">
        <v>45</v>
      </c>
      <c r="AT64" s="212" t="str">
        <f>IF((VLOOKUP($AR56,せせらぎ!$A$3:$J$33,4,FALSE))="","",(VLOOKUP($AR56,せせらぎ!$A$3:$J$33,4,FALSE)))</f>
        <v>身体測定</v>
      </c>
      <c r="AU64" s="244" t="str">
        <f>IF((VLOOKUP($AR56,せせらぎ!$A$3:$J$33,5,FALSE))="","",(VLOOKUP($AR56,せせらぎ!$A$3:$J$33,5,FALSE)))</f>
        <v>室内</v>
      </c>
      <c r="AV64" s="244" t="str">
        <f>IF((VLOOKUP($AR56,せせらぎ!$A$3:$J$33,6,FALSE))="","",(VLOOKUP($AR56,せせらぎ!$A$3:$J$33,6,FALSE)))</f>
        <v>園庭</v>
      </c>
      <c r="AW64" s="94" t="str">
        <f>IF((VLOOKUP($AR56,せせらぎ!$A$3:$J$33,8,FALSE))="","",(VLOOKUP($AR56,せせらぎ!$A$3:$J$33,8,FALSE)))</f>
        <v>入来こども園</v>
      </c>
      <c r="AX64" s="266" t="str">
        <f>IF((VLOOKUP($AR56,せせらぎ!$A$3:$J$33,7,FALSE))="","",(VLOOKUP($AR56,せせらぎ!$A$3:$J$33,7,FALSE)))</f>
        <v/>
      </c>
      <c r="AY64" s="237" t="str">
        <f>IF((VLOOKUP($AR56,せせらぎ!$A$3:$J$33,9,FALSE))="","",(VLOOKUP($AR56,せせらぎ!$A$3:$J$33,9,FALSE)))</f>
        <v>10:00-11:00</v>
      </c>
      <c r="AZ64" s="13" t="str">
        <f>IF((VLOOKUP($AR56,せせらぎ!$A$3:$J$33,10,FALSE))="","",(VLOOKUP($AR56,せせらぎ!$A$3:$J$33,10,FALSE)))</f>
        <v/>
      </c>
      <c r="BA64" s="187" t="s">
        <v>248</v>
      </c>
      <c r="BB64" s="18"/>
      <c r="BC64" s="198" t="s">
        <v>45</v>
      </c>
      <c r="BD64" s="212" t="str">
        <f>IF((VLOOKUP($BB56,せせらぎ!$A$3:$J$33,4,FALSE))="","",(VLOOKUP($BB56,せせらぎ!$A$3:$J$33,4,FALSE)))</f>
        <v>英語あそび</v>
      </c>
      <c r="BE64" s="244" t="str">
        <f>IF((VLOOKUP($BB56,せせらぎ!$A$3:$J$33,5,FALSE))="","",(VLOOKUP($BB56,せせらぎ!$A$3:$J$33,5,FALSE)))</f>
        <v>室内</v>
      </c>
      <c r="BF64" s="244" t="str">
        <f>IF((VLOOKUP($BB56,せせらぎ!$A$3:$J$33,6,FALSE))="","",(VLOOKUP($BB56,せせらぎ!$A$3:$J$33,6,FALSE)))</f>
        <v>園庭</v>
      </c>
      <c r="BG64" s="94" t="str">
        <f>IF((VLOOKUP($BB56,せせらぎ!$A$3:$J$33,8,FALSE))="","",(VLOOKUP($BB56,せせらぎ!$A$3:$J$33,8,FALSE)))</f>
        <v>入来こども園</v>
      </c>
      <c r="BH64" s="266" t="str">
        <f>IF((VLOOKUP($BB56,せせらぎ!$A$3:$J$33,7,FALSE))="","",(VLOOKUP($BB56,せせらぎ!$A$3:$J$33,7,FALSE)))</f>
        <v>5歳児</v>
      </c>
      <c r="BI64" s="237" t="str">
        <f>IF((VLOOKUP($BB56,せせらぎ!$A$3:$J$33,9,FALSE))="","",(VLOOKUP($BB56,せせらぎ!$A$3:$J$33,9,FALSE)))</f>
        <v>10:00∼11:00</v>
      </c>
      <c r="BJ64" s="13" t="str">
        <f>IF((VLOOKUP($BB56,せせらぎ!$A$3:$J$33,10,FALSE))="","",(VLOOKUP($BB56,せせらぎ!$A$3:$J$33,10,FALSE)))</f>
        <v>予</v>
      </c>
      <c r="BK64" s="187" t="s">
        <v>248</v>
      </c>
      <c r="BL64" s="18"/>
      <c r="BM64" s="198" t="s">
        <v>45</v>
      </c>
      <c r="BN64" s="212" t="str">
        <f>IF((VLOOKUP($BL56,せせらぎ!$A$3:$J$33,4,FALSE))="","",(VLOOKUP($BL56,せせらぎ!$A$3:$J$33,4,FALSE)))</f>
        <v>園庭・室内開放</v>
      </c>
      <c r="BO64" s="244" t="str">
        <f>IF((VLOOKUP($BL56,せせらぎ!$A$3:$J$33,5,FALSE))="","",(VLOOKUP($BL56,せせらぎ!$A$3:$J$33,5,FALSE)))</f>
        <v>室内</v>
      </c>
      <c r="BP64" s="244" t="str">
        <f>IF((VLOOKUP($BL56,せせらぎ!$A$3:$J$33,6,FALSE))="","",(VLOOKUP($BL56,せせらぎ!$A$3:$J$33,6,FALSE)))</f>
        <v>園庭</v>
      </c>
      <c r="BQ64" s="94" t="str">
        <f>IF((VLOOKUP($BL56,せせらぎ!$A$3:$J$33,8,FALSE))="","",(VLOOKUP($BL56,せせらぎ!$A$3:$J$33,8,FALSE)))</f>
        <v>入来こども園</v>
      </c>
      <c r="BR64" s="266" t="str">
        <f>IF((VLOOKUP($BL56,せせらぎ!$A$3:$J$33,7,FALSE))="","",(VLOOKUP($BL56,せせらぎ!$A$3:$J$33,7,FALSE)))</f>
        <v/>
      </c>
      <c r="BS64" s="237" t="str">
        <f>IF((VLOOKUP($BL56,せせらぎ!$A$3:$J$33,9,FALSE))="","",(VLOOKUP($BL56,せせらぎ!$A$3:$J$33,9,FALSE)))</f>
        <v>9:30-11:00</v>
      </c>
      <c r="BT64" s="13" t="str">
        <f>IF((VLOOKUP($BL56,せせらぎ!$A$3:$J$33,10,FALSE))="","",(VLOOKUP($BL56,せせらぎ!$A$3:$J$33,10,FALSE)))</f>
        <v/>
      </c>
      <c r="BU64" s="187" t="s">
        <v>248</v>
      </c>
      <c r="BV64" s="18"/>
      <c r="BW64" s="4"/>
      <c r="BX64" s="212"/>
      <c r="BY64" s="266"/>
      <c r="BZ64" s="266"/>
      <c r="CA64" s="94"/>
      <c r="CB64" s="266"/>
      <c r="CC64" s="237"/>
      <c r="CD64" s="13"/>
      <c r="CE64" s="9"/>
    </row>
    <row r="65" spans="3:83" ht="18" customHeight="1" x14ac:dyDescent="0.15">
      <c r="E65" s="365"/>
      <c r="F65" s="365"/>
      <c r="G65" s="162"/>
      <c r="J65" s="4"/>
      <c r="X65" s="57"/>
      <c r="AH65" s="18"/>
      <c r="AI65" s="4"/>
      <c r="AJ65" s="11"/>
      <c r="AK65" s="200"/>
      <c r="AL65" s="200"/>
      <c r="AM65" s="17"/>
      <c r="AN65" s="13"/>
      <c r="AO65" s="45"/>
      <c r="AP65" s="13"/>
      <c r="AQ65" s="9"/>
      <c r="AR65" s="18"/>
      <c r="AS65" s="217" t="s">
        <v>44</v>
      </c>
      <c r="AT65" s="305" t="s">
        <v>427</v>
      </c>
      <c r="AU65" s="219"/>
      <c r="AV65" s="219"/>
      <c r="AW65" s="128" t="s">
        <v>114</v>
      </c>
      <c r="AX65" s="208"/>
      <c r="AY65" s="234" t="s">
        <v>409</v>
      </c>
      <c r="AZ65" s="4"/>
      <c r="BA65" s="223" t="s">
        <v>285</v>
      </c>
      <c r="BB65" s="18"/>
      <c r="BC65" s="198" t="s">
        <v>45</v>
      </c>
      <c r="BD65" s="208" t="s">
        <v>453</v>
      </c>
      <c r="BE65" s="219"/>
      <c r="BF65" s="219"/>
      <c r="BG65" s="212" t="s">
        <v>142</v>
      </c>
      <c r="BH65" s="208"/>
      <c r="BI65" s="235" t="s">
        <v>331</v>
      </c>
      <c r="BJ65" s="207"/>
      <c r="BK65" s="221" t="s">
        <v>275</v>
      </c>
      <c r="BL65" s="18"/>
      <c r="BM65" s="198"/>
      <c r="BN65" s="212"/>
      <c r="BO65" s="244"/>
      <c r="BP65" s="244"/>
      <c r="BQ65" s="94"/>
      <c r="BR65" s="266"/>
      <c r="BS65" s="237"/>
      <c r="BT65" s="286"/>
      <c r="BU65" s="224"/>
      <c r="BV65" s="321"/>
      <c r="BX65" s="128"/>
      <c r="BY65" s="134"/>
      <c r="BZ65" s="134"/>
      <c r="CA65" s="149"/>
      <c r="CB65" s="134"/>
      <c r="CC65" s="236"/>
      <c r="CE65" s="322"/>
    </row>
    <row r="66" spans="3:83" ht="18" customHeight="1" x14ac:dyDescent="0.15">
      <c r="C66" s="50"/>
      <c r="D66" s="50"/>
      <c r="E66" s="50"/>
      <c r="F66" s="50"/>
      <c r="G66" s="50"/>
      <c r="H66" s="50"/>
      <c r="I66" s="50"/>
      <c r="J66" s="54"/>
      <c r="K66" s="54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X66" s="50"/>
      <c r="Y66" s="50"/>
      <c r="Z66" s="50"/>
      <c r="AA66" s="50"/>
      <c r="AB66" s="50"/>
      <c r="AC66" s="50"/>
      <c r="AD66" s="50"/>
      <c r="AE66" s="50"/>
      <c r="AF66" s="50"/>
      <c r="AH66" s="18"/>
      <c r="AI66" s="4"/>
      <c r="AJ66" s="11"/>
      <c r="AK66" s="200"/>
      <c r="AL66" s="200"/>
      <c r="AM66" s="17"/>
      <c r="AN66" s="13"/>
      <c r="AO66" s="45"/>
      <c r="AP66" s="13"/>
      <c r="AQ66" s="9"/>
      <c r="AR66" s="18"/>
      <c r="AS66" s="4"/>
      <c r="AT66" s="128"/>
      <c r="AU66" s="246"/>
      <c r="AV66" s="246"/>
      <c r="AW66" s="149"/>
      <c r="AX66" s="134"/>
      <c r="AY66" s="237"/>
      <c r="BA66" s="9"/>
      <c r="BB66" s="18"/>
      <c r="BC66" s="4"/>
      <c r="BD66" s="128"/>
      <c r="BE66" s="246"/>
      <c r="BF66" s="246"/>
      <c r="BG66" s="94"/>
      <c r="BH66" s="134"/>
      <c r="BI66" s="237"/>
      <c r="BK66" s="9"/>
      <c r="BL66" s="18"/>
      <c r="BM66" s="217"/>
      <c r="BN66" s="212"/>
      <c r="BO66" s="244"/>
      <c r="BP66" s="244"/>
      <c r="BQ66" s="149"/>
      <c r="BR66" s="266"/>
      <c r="BS66" s="234"/>
      <c r="BU66" s="225"/>
      <c r="BV66" s="321"/>
      <c r="BX66" s="128"/>
      <c r="BY66" s="134"/>
      <c r="BZ66" s="134"/>
      <c r="CA66" s="149"/>
      <c r="CB66" s="134"/>
      <c r="CC66" s="236"/>
      <c r="CE66" s="322"/>
    </row>
    <row r="67" spans="3:83" ht="18" customHeight="1" thickBot="1" x14ac:dyDescent="0.2">
      <c r="E67" s="365"/>
      <c r="F67" s="365"/>
      <c r="G67" s="51"/>
      <c r="K67" s="57"/>
      <c r="AH67" s="46"/>
      <c r="AI67" s="1"/>
      <c r="AJ67" s="1"/>
      <c r="AK67" s="284"/>
      <c r="AL67" s="284"/>
      <c r="AM67" s="273"/>
      <c r="AN67" s="14"/>
      <c r="AO67" s="1"/>
      <c r="AP67" s="1"/>
      <c r="AQ67" s="2"/>
      <c r="AR67" s="46"/>
      <c r="AS67" s="1"/>
      <c r="AT67" s="242"/>
      <c r="AU67" s="248"/>
      <c r="AV67" s="248"/>
      <c r="AW67" s="277"/>
      <c r="AX67" s="267"/>
      <c r="AY67" s="243"/>
      <c r="AZ67" s="1"/>
      <c r="BA67" s="2"/>
      <c r="BB67" s="46"/>
      <c r="BC67" s="1"/>
      <c r="BD67" s="242"/>
      <c r="BE67" s="248"/>
      <c r="BF67" s="248"/>
      <c r="BG67" s="277"/>
      <c r="BH67" s="267"/>
      <c r="BI67" s="241"/>
      <c r="BJ67" s="1"/>
      <c r="BK67" s="2"/>
      <c r="BL67" s="46"/>
      <c r="BM67" s="1"/>
      <c r="BN67" s="242"/>
      <c r="BO67" s="248"/>
      <c r="BP67" s="248"/>
      <c r="BQ67" s="277"/>
      <c r="BR67" s="267"/>
      <c r="BS67" s="243"/>
      <c r="BT67" s="1"/>
      <c r="BU67" s="2"/>
      <c r="BV67" s="18"/>
      <c r="BW67" s="197"/>
      <c r="BX67" s="212"/>
      <c r="BY67" s="266"/>
      <c r="BZ67" s="266"/>
      <c r="CA67" s="94"/>
      <c r="CB67" s="266"/>
      <c r="CC67" s="237"/>
      <c r="CD67" s="13"/>
      <c r="CE67" s="186"/>
    </row>
    <row r="68" spans="3:83" ht="18" customHeight="1" x14ac:dyDescent="0.2">
      <c r="D68" s="50"/>
      <c r="E68" s="50"/>
      <c r="F68" s="50"/>
      <c r="G68" s="50"/>
      <c r="H68" s="50"/>
      <c r="I68" s="50"/>
      <c r="J68" s="50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0"/>
      <c r="X68" s="55"/>
      <c r="Y68" s="55"/>
      <c r="Z68" s="55"/>
      <c r="AA68" s="55"/>
      <c r="AB68" s="55"/>
      <c r="AC68" s="55"/>
      <c r="AD68" s="55"/>
      <c r="AE68" s="55"/>
      <c r="AF68" s="55"/>
      <c r="AH68" s="18">
        <f>AH56+1</f>
        <v>7</v>
      </c>
      <c r="AI68" s="197" t="s">
        <v>376</v>
      </c>
      <c r="AJ68" s="11" t="str">
        <f>IF((VLOOKUP($AH68,おいでおいで!$A$3:$J$33,4,FALSE))="","",(VLOOKUP($AH68,おいでおいで!$A$3:$J$33,4,FALSE)))</f>
        <v>電話相談</v>
      </c>
      <c r="AK68" s="200" t="str">
        <f>IF((VLOOKUP($AH68,おいでおいで!$A$3:$J$33,5,FALSE))="","",(VLOOKUP($AH68,おいでおいで!$A$3:$J$33,5,FALSE)))</f>
        <v/>
      </c>
      <c r="AL68" s="200" t="str">
        <f>IF((VLOOKUP($AH68,おいでおいで!$A$3:$J$33,6,FALSE))="","",(VLOOKUP($AH68,おいでおいで!$A$3:$J$33,6,FALSE)))</f>
        <v/>
      </c>
      <c r="AM68" s="17" t="str">
        <f>IF((VLOOKUP($AH68,おいでおいで!$A$3:$J$33,8,FALSE))="","",(VLOOKUP($AH68,おいでおいで!$A$3:$J$33,8,FALSE)))</f>
        <v/>
      </c>
      <c r="AN68" s="13" t="str">
        <f>IF((VLOOKUP($AH68,おいでおいで!$A$3:$J$33,7,FALSE))="","",(VLOOKUP($AH68,おいでおいで!$A$3:$J$33,7,FALSE)))</f>
        <v/>
      </c>
      <c r="AO68" s="45" t="str">
        <f>IF((VLOOKUP($AH68,おいでおいで!$A$3:$J$33,9,FALSE))="","",(VLOOKUP($AH68,おいでおいで!$A$3:$J$33,9,FALSE)))</f>
        <v>9:30-15:30</v>
      </c>
      <c r="AP68" s="13" t="str">
        <f>IF((VLOOKUP($AH68,おいでおいで!$A$3:$J$33,10,FALSE))="","",(VLOOKUP($AH68,おいでおいで!$A$3:$J$33,10,FALSE)))</f>
        <v/>
      </c>
      <c r="AQ68" s="186" t="s">
        <v>377</v>
      </c>
      <c r="AR68" s="18">
        <f>AR56+1</f>
        <v>14</v>
      </c>
      <c r="AS68" s="197" t="s">
        <v>13</v>
      </c>
      <c r="AT68" s="212" t="str">
        <f>IF((VLOOKUP($AR68,おいでおいで!$A$3:$J$33,4,FALSE))="","",(VLOOKUP($AR68,おいでおいで!$A$3:$J$33,4,FALSE)))</f>
        <v>電話相談</v>
      </c>
      <c r="AU68" s="244" t="str">
        <f>IF((VLOOKUP($AR68,おいでおいで!$A$3:$J$33,5,FALSE))="","",(VLOOKUP($AR68,おいでおいで!$A$3:$J$33,5,FALSE)))</f>
        <v/>
      </c>
      <c r="AV68" s="244" t="str">
        <f>IF((VLOOKUP($AR68,おいでおいで!$A$3:$J$33,6,FALSE))="","",(VLOOKUP($AR68,おいでおいで!$A$3:$J$33,6,FALSE)))</f>
        <v/>
      </c>
      <c r="AW68" s="94" t="str">
        <f>IF((VLOOKUP($AR68,おいでおいで!$A$3:$J$33,8,FALSE))="","",(VLOOKUP($AR68,おいでおいで!$A$3:$J$33,8,FALSE)))</f>
        <v/>
      </c>
      <c r="AX68" s="266" t="str">
        <f>IF((VLOOKUP($AR68,おいでおいで!$A$3:$J$33,7,FALSE))="","",(VLOOKUP($AR68,おいでおいで!$A$3:$J$33,7,FALSE)))</f>
        <v/>
      </c>
      <c r="AY68" s="237" t="str">
        <f>IF((VLOOKUP($AR68,おいでおいで!$A$3:$J$33,9,FALSE))="","",(VLOOKUP($AR68,おいでおいで!$A$3:$J$33,9,FALSE)))</f>
        <v>9:30-15:30</v>
      </c>
      <c r="AZ68" s="13" t="str">
        <f>IF((VLOOKUP($AR68,おいでおいで!$A$3:$J$33,10,FALSE))="","",(VLOOKUP($AR68,おいでおいで!$A$3:$J$33,10,FALSE)))</f>
        <v/>
      </c>
      <c r="BA68" s="186" t="s">
        <v>241</v>
      </c>
      <c r="BB68" s="18">
        <f>BB56+1</f>
        <v>21</v>
      </c>
      <c r="BC68" s="197" t="s">
        <v>13</v>
      </c>
      <c r="BD68" s="212" t="str">
        <f>IF((VLOOKUP($BB68,おいでおいで!$A$3:$J$33,4,FALSE))="","",(VLOOKUP($BB68,おいでおいで!$A$3:$J$33,4,FALSE)))</f>
        <v>栄養相談</v>
      </c>
      <c r="BE68" s="244" t="str">
        <f>IF((VLOOKUP($BB68,おいでおいで!$A$3:$J$33,5,FALSE))="","",(VLOOKUP($BB68,おいでおいで!$A$3:$J$33,5,FALSE)))</f>
        <v/>
      </c>
      <c r="BF68" s="244" t="str">
        <f>IF((VLOOKUP($BB68,おいでおいで!$A$3:$J$33,6,FALSE))="","",(VLOOKUP($BB68,おいでおいで!$A$3:$J$33,6,FALSE)))</f>
        <v/>
      </c>
      <c r="BG68" s="94" t="str">
        <f>IF((VLOOKUP($BB68,おいでおいで!$A$3:$J$33,8,FALSE))="","",(VLOOKUP($BB68,おいでおいで!$A$3:$J$33,8,FALSE)))</f>
        <v/>
      </c>
      <c r="BH68" s="266" t="str">
        <f>IF((VLOOKUP($BB68,おいでおいで!$A$3:$J$33,7,FALSE))="","",(VLOOKUP($BB68,おいでおいで!$A$3:$J$33,7,FALSE)))</f>
        <v/>
      </c>
      <c r="BI68" s="237" t="str">
        <f>IF((VLOOKUP($BB68,おいでおいで!$A$3:$J$33,9,FALSE))="","",(VLOOKUP($BB68,おいでおいで!$A$3:$J$33,9,FALSE)))</f>
        <v>10:30-15:30</v>
      </c>
      <c r="BJ68" s="13" t="str">
        <f>IF((VLOOKUP($BB68,おいでおいで!$A$3:$J$33,10,FALSE))="","",(VLOOKUP($BB68,おいでおいで!$A$3:$J$33,10,FALSE)))</f>
        <v>予</v>
      </c>
      <c r="BK68" s="186" t="s">
        <v>241</v>
      </c>
      <c r="BL68" s="18">
        <f>BL56+1</f>
        <v>28</v>
      </c>
      <c r="BM68" s="197" t="s">
        <v>13</v>
      </c>
      <c r="BN68" s="212" t="str">
        <f>IF((VLOOKUP($BL68,おいでおいで!$A$3:$J$33,4,FALSE))="","",(VLOOKUP($BL68,おいでおいで!$A$3:$J$33,4,FALSE)))</f>
        <v>電話相談</v>
      </c>
      <c r="BO68" s="244" t="str">
        <f>IF((VLOOKUP($BL68,おいでおいで!$A$3:$J$33,5,FALSE))="","",(VLOOKUP($BL68,おいでおいで!$A$3:$J$33,5,FALSE)))</f>
        <v/>
      </c>
      <c r="BP68" s="244" t="str">
        <f>IF((VLOOKUP($BL68,おいでおいで!$A$3:$J$33,6,FALSE))="","",(VLOOKUP($BL68,おいでおいで!$A$3:$J$33,6,FALSE)))</f>
        <v/>
      </c>
      <c r="BQ68" s="94" t="str">
        <f>IF((VLOOKUP($BL68,おいでおいで!$A$3:$J$33,8,FALSE))="","",(VLOOKUP($BL68,おいでおいで!$A$3:$J$33,8,FALSE)))</f>
        <v/>
      </c>
      <c r="BR68" s="266" t="str">
        <f>IF((VLOOKUP($BL68,おいでおいで!$A$3:$J$33,7,FALSE))="","",(VLOOKUP($BL68,おいでおいで!$A$3:$J$33,7,FALSE)))</f>
        <v/>
      </c>
      <c r="BS68" s="237" t="str">
        <f>IF((VLOOKUP($BL68,おいでおいで!$A$3:$J$33,9,FALSE))="","",(VLOOKUP($BL68,おいでおいで!$A$3:$J$33,9,FALSE)))</f>
        <v>9:30-15:30</v>
      </c>
      <c r="BT68" s="13" t="str">
        <f>IF((VLOOKUP($BL68,おいでおいで!$A$3:$J$33,10,FALSE))="","",(VLOOKUP($BL68,おいでおいで!$A$3:$J$33,10,FALSE)))</f>
        <v/>
      </c>
      <c r="BU68" s="186" t="s">
        <v>241</v>
      </c>
      <c r="BV68" s="3"/>
      <c r="BW68" s="197"/>
      <c r="BX68" s="212"/>
      <c r="BY68" s="266"/>
      <c r="BZ68" s="266"/>
      <c r="CA68" s="94"/>
      <c r="CB68" s="266"/>
      <c r="CC68" s="237"/>
      <c r="CD68" s="13"/>
      <c r="CE68" s="186"/>
    </row>
    <row r="69" spans="3:83" ht="18" customHeight="1" x14ac:dyDescent="0.15">
      <c r="F69" s="365"/>
      <c r="G69" s="365"/>
      <c r="H69" s="51"/>
      <c r="AH69" s="3" t="s">
        <v>240</v>
      </c>
      <c r="AI69" s="197" t="s">
        <v>13</v>
      </c>
      <c r="AJ69" s="11" t="str">
        <f>IF((VLOOKUP($AH68,すくすくランド!$A$3:$J96,4,FALSE))="","",(VLOOKUP($AH68,すくすくランド!$A$3:$J$33,4,FALSE)))</f>
        <v>パパサークル</v>
      </c>
      <c r="AK69" s="200" t="str">
        <f>IF((VLOOKUP($AH68,すくすくランド!$A$3:$J$33,5,FALSE))="","",(VLOOKUP($AH68,すくすくランド!$A$3:$J$33,5,FALSE)))</f>
        <v>室内</v>
      </c>
      <c r="AL69" s="200" t="str">
        <f>IF((VLOOKUP($AH68,すくすくランド!$A$3:$J$33,6,FALSE))="","",(VLOOKUP($AH68,すくすくランド!$A$3:$J$33,6,FALSE)))</f>
        <v>園庭</v>
      </c>
      <c r="AM69" s="17" t="str">
        <f>IF((VLOOKUP($AH68,すくすくランド!$A$3:$J$33,8,FALSE))="","",(VLOOKUP($AH68,すくすくランド!$A$3:$J$33,8,FALSE)))</f>
        <v/>
      </c>
      <c r="AN69" s="13" t="str">
        <f>IF((VLOOKUP($AH68,すくすくランド!$A$3:$J$33,7,FALSE))="","",(VLOOKUP($AH68,すくすくランド!$A$3:$J$33,7,FALSE)))</f>
        <v/>
      </c>
      <c r="AO69" s="45" t="str">
        <f>IF((VLOOKUP($AH68,すくすくランド!$A$3:$J$33,9,FALSE))="","",(VLOOKUP($AH68,すくすくランド!$A$3:$J$33,9,FALSE)))</f>
        <v>10:00-12:00</v>
      </c>
      <c r="AP69" s="13" t="str">
        <f>IF((VLOOKUP($AH68,すくすくランド!$A$3:$J$33,10,FALSE))="","",(VLOOKUP($AH68,すくすくランド!$A$3:$J$33,10,FALSE)))</f>
        <v/>
      </c>
      <c r="AQ69" s="186" t="s">
        <v>242</v>
      </c>
      <c r="AR69" s="3" t="s">
        <v>240</v>
      </c>
      <c r="AS69" s="197" t="s">
        <v>13</v>
      </c>
      <c r="AT69" s="212" t="str">
        <f>IF((VLOOKUP($AR68,スマイリィ!$A$3:$J$33,4,FALSE))="","",(VLOOKUP($AR68,スマイリィ!$A$3:$J$33,4,FALSE)))</f>
        <v>園庭開放</v>
      </c>
      <c r="AU69" s="244" t="str">
        <f>IF((VLOOKUP($AR68,スマイリィ!$A$3:$J$33,5,FALSE))="","",(VLOOKUP($AR68,スマイリィ!$A$3:$J$33,5,FALSE)))</f>
        <v>室内</v>
      </c>
      <c r="AV69" s="244" t="str">
        <f>IF((VLOOKUP($AR68,スマイリィ!$A$3:$J$33,6,FALSE))="","",(VLOOKUP($AR68,スマイリィ!$A$3:$J$33,6,FALSE)))</f>
        <v>園庭</v>
      </c>
      <c r="AW69" s="94" t="str">
        <f>IF((VLOOKUP($AR68,スマイリィ!$A$3:$J$33,8,FALSE))="","",(VLOOKUP($AR68,スマイリィ!$A$3:$J$33,8,FALSE)))</f>
        <v>(３組まで)</v>
      </c>
      <c r="AX69" s="266" t="str">
        <f>IF((VLOOKUP($AR68,スマイリィ!$A$3:$J$33,7,FALSE))="","",(VLOOKUP($AR68,スマイリィ!$A$3:$J$33,7,FALSE)))</f>
        <v/>
      </c>
      <c r="AY69" s="237" t="str">
        <f>IF((VLOOKUP($AR68,スマイリィ!$A$3:$J$33,9,FALSE))="","",(VLOOKUP($AR68,スマイリィ!$A$3:$J$33,9,FALSE)))</f>
        <v>10:00－15:00</v>
      </c>
      <c r="AZ69" s="13" t="str">
        <f>IF((VLOOKUP($AR68,スマイリィ!$A$3:$J$33,10,FALSE))="","",(VLOOKUP($AR68,スマイリィ!$A$3:$J$33,10,FALSE)))</f>
        <v>予</v>
      </c>
      <c r="BA69" s="186" t="s">
        <v>243</v>
      </c>
      <c r="BB69" s="3" t="s">
        <v>240</v>
      </c>
      <c r="BC69" s="197" t="s">
        <v>13</v>
      </c>
      <c r="BD69" s="212" t="str">
        <f>IF((VLOOKUP($BB68,スマイリィ!$A$3:$J$33,4,FALSE))="","",(VLOOKUP($BB68,スマイリィ!$A$3:$J$33,4,FALSE)))</f>
        <v>園庭開放</v>
      </c>
      <c r="BE69" s="244" t="str">
        <f>IF((VLOOKUP($BB68,スマイリィ!$A$3:$J$33,5,FALSE))="","",(VLOOKUP($BB68,スマイリィ!$A$3:$J$33,5,FALSE)))</f>
        <v>室内</v>
      </c>
      <c r="BF69" s="244" t="str">
        <f>IF((VLOOKUP($BB68,スマイリィ!$A$3:$J$33,6,FALSE))="","",(VLOOKUP($BB68,スマイリィ!$A$3:$J$33,6,FALSE)))</f>
        <v>園庭</v>
      </c>
      <c r="BG69" s="94" t="str">
        <f>IF((VLOOKUP($BB68,スマイリィ!$A$3:$J$33,8,FALSE))="","",(VLOOKUP($BB68,スマイリィ!$A$3:$J$33,8,FALSE)))</f>
        <v>(３組まで)</v>
      </c>
      <c r="BH69" s="266" t="str">
        <f>IF((VLOOKUP($BB68,スマイリィ!$A$3:$J$33,7,FALSE))="","",(VLOOKUP($BB68,スマイリィ!$A$3:$J$33,7,FALSE)))</f>
        <v/>
      </c>
      <c r="BI69" s="237" t="str">
        <f>IF((VLOOKUP($BB68,スマイリィ!$A$3:$J$33,9,FALSE))="","",(VLOOKUP($BB68,スマイリィ!$A$3:$J$33,9,FALSE)))</f>
        <v>10:00－15:00</v>
      </c>
      <c r="BJ69" s="13" t="str">
        <f>IF((VLOOKUP($BB68,スマイリィ!$A$3:$J$33,10,FALSE))="","",(VLOOKUP($BB68,スマイリィ!$A$3:$J$33,10,FALSE)))</f>
        <v>予</v>
      </c>
      <c r="BK69" s="186" t="s">
        <v>243</v>
      </c>
      <c r="BL69" s="3" t="s">
        <v>240</v>
      </c>
      <c r="BM69" s="197" t="s">
        <v>13</v>
      </c>
      <c r="BN69" s="212" t="str">
        <f>IF((VLOOKUP($BL68,すくすくランド!$A$3:$J96,4,FALSE))="","",(VLOOKUP($BL68,すくすくランド!$A$3:$J$33,4,FALSE)))</f>
        <v>園庭開放・電話相談</v>
      </c>
      <c r="BO69" s="244" t="str">
        <f>IF((VLOOKUP($BL68,すくすくランド!$A$3:$J$33,5,FALSE))="","",(VLOOKUP($BL68,すくすくランド!$A$3:$J$33,5,FALSE)))</f>
        <v/>
      </c>
      <c r="BP69" s="244" t="str">
        <f>IF((VLOOKUP($BL68,すくすくランド!$A$3:$J$33,6,FALSE))="","",(VLOOKUP($BL68,すくすくランド!$A$3:$J$33,6,FALSE)))</f>
        <v>園庭</v>
      </c>
      <c r="BQ69" s="94" t="str">
        <f>IF((VLOOKUP($BL68,すくすくランド!$A$3:$J$33,8,FALSE))="","",(VLOOKUP($BL68,すくすくランド!$A$3:$J$33,8,FALSE)))</f>
        <v/>
      </c>
      <c r="BR69" s="266" t="str">
        <f>IF((VLOOKUP($BL68,すくすくランド!$A$3:$J$33,7,FALSE))="","",(VLOOKUP($BL68,すくすくランド!$A$3:$J$33,7,FALSE)))</f>
        <v/>
      </c>
      <c r="BS69" s="237" t="str">
        <f>IF((VLOOKUP($BL68,すくすくランド!$A$3:$J$33,9,FALSE))="","",(VLOOKUP($BL68,すくすくランド!$A$3:$J$33,9,FALSE)))</f>
        <v>9:00-16:00</v>
      </c>
      <c r="BT69" s="13" t="str">
        <f>IF((VLOOKUP($BL68,すくすくランド!$A$3:$J$33,10,FALSE))="","",(VLOOKUP($BL68,すくすくランド!$A$3:$J$33,10,FALSE)))</f>
        <v/>
      </c>
      <c r="BU69" s="186" t="s">
        <v>242</v>
      </c>
      <c r="BV69" s="18"/>
      <c r="BW69" s="197"/>
      <c r="BX69" s="212"/>
      <c r="BY69" s="266"/>
      <c r="BZ69" s="266"/>
      <c r="CA69" s="94"/>
      <c r="CB69" s="266"/>
      <c r="CC69" s="237"/>
      <c r="CD69" s="13"/>
      <c r="CE69" s="186"/>
    </row>
    <row r="70" spans="3:83" ht="18" customHeight="1" x14ac:dyDescent="0.15">
      <c r="AH70" s="18"/>
      <c r="AI70" s="197" t="s">
        <v>13</v>
      </c>
      <c r="AJ70" s="11" t="str">
        <f>IF((VLOOKUP($AH68,スマイリィ!$A$3:$J$33,4,FALSE))="","",(VLOOKUP($AH68,スマイリィ!$A$3:$J$33,4,FALSE)))</f>
        <v>園庭開放</v>
      </c>
      <c r="AK70" s="268" t="str">
        <f>IF((VLOOKUP($AH68,スマイリィ!$A$3:$J$33,5,FALSE))="","",(VLOOKUP($AH68,スマイリィ!$A$3:$J$33,5,FALSE)))</f>
        <v>室内</v>
      </c>
      <c r="AL70" s="268" t="str">
        <f>IF((VLOOKUP($AH68,スマイリィ!$A$3:$J$33,6,FALSE))="","",(VLOOKUP($AH68,スマイリィ!$A$3:$J$33,6,FALSE)))</f>
        <v>園庭</v>
      </c>
      <c r="AM70" s="17" t="str">
        <f>IF((VLOOKUP($AH68,スマイリィ!$A$3:$J$33,8,FALSE))="","",(VLOOKUP($AH68,スマイリィ!$A$3:$J$33,8,FALSE)))</f>
        <v>(３組まで)</v>
      </c>
      <c r="AN70" s="13" t="str">
        <f>IF((VLOOKUP($AH68,スマイリィ!$A$3:$J$33,7,FALSE))="","",(VLOOKUP($AH68,スマイリィ!$A$3:$J$33,7,FALSE)))</f>
        <v/>
      </c>
      <c r="AO70" s="45" t="str">
        <f>IF((VLOOKUP($AH68,スマイリィ!$A$3:$J$33,9,FALSE))="","",(VLOOKUP($AH68,スマイリィ!$A$3:$J$33,9,FALSE)))</f>
        <v>10:00－15:00</v>
      </c>
      <c r="AP70" s="13" t="str">
        <f>IF((VLOOKUP($AH68,スマイリィ!$A$3:$J$33,10,FALSE))="","",(VLOOKUP($AH68,スマイリィ!$A$3:$J$33,10,FALSE)))</f>
        <v>予</v>
      </c>
      <c r="AQ70" s="186" t="s">
        <v>243</v>
      </c>
      <c r="AR70" s="18"/>
      <c r="AS70" s="197" t="s">
        <v>13</v>
      </c>
      <c r="AT70" s="212" t="str">
        <f>IF((VLOOKUP($AR68,すわっこ!$A$3:$J$33,4,FALSE))="","",(VLOOKUP($AR68,すわっこ!$A$3:$J$33,4,FALSE)))</f>
        <v>電話相談</v>
      </c>
      <c r="AU70" s="244" t="str">
        <f>IF((VLOOKUP($AR68,すわっこ!$A$3:$J$33,5,FALSE))="","",(VLOOKUP($AR68,すわっこ!$A$3:$J$33,5,FALSE)))</f>
        <v>室内</v>
      </c>
      <c r="AV70" s="244" t="str">
        <f>IF((VLOOKUP($AR68,すわっこ!$A$3:$J$33,6,FALSE))="","",(VLOOKUP($AR68,すわっこ!$A$3:$JJ$33,6,FALSE)))</f>
        <v>園庭</v>
      </c>
      <c r="AW70" s="94" t="str">
        <f>IF((VLOOKUP($AR68,すわっこ!$A$3:$J$33,8,FALSE))="","",(VLOOKUP($AR68,すわっこ!$A$3:$J$33,8,FALSE)))</f>
        <v/>
      </c>
      <c r="AX70" s="266" t="str">
        <f>IF((VLOOKUP($AR68,すわっこ!$A$3:$J$33,7,FALSE))="","",(VLOOKUP($AR68,すわっこ!$A$3:$J$33,7,FALSE)))</f>
        <v/>
      </c>
      <c r="AY70" s="237" t="str">
        <f>IF((VLOOKUP($AR68,すわっこ!$A$3:$J$33,9,FALSE))="","",(VLOOKUP($AR68,すわっこ!$A$3:$J$33,9,FALSE)))</f>
        <v>10:00-12:00</v>
      </c>
      <c r="AZ70" s="13" t="str">
        <f>IF((VLOOKUP($AR68,すわっこ!$A$3:$J$33,10,FALSE))="","",(VLOOKUP($AR68,すわっこ!$A$3:$J$33,10,FALSE)))</f>
        <v/>
      </c>
      <c r="BA70" s="186" t="s">
        <v>244</v>
      </c>
      <c r="BB70" s="18"/>
      <c r="BC70" s="197" t="s">
        <v>13</v>
      </c>
      <c r="BD70" s="212" t="str">
        <f>IF((VLOOKUP($BB68,すわっこ!$A$3:$J$33,4,FALSE))="","",(VLOOKUP($BB68,すわっこ!$A$3:$J$33,4,FALSE)))</f>
        <v>ほのぼのデー</v>
      </c>
      <c r="BE70" s="244" t="str">
        <f>IF((VLOOKUP($BB68,すわっこ!$A$3:$J$33,5,FALSE))="","",(VLOOKUP($BB68,すわっこ!$A$3:$J$33,5,FALSE)))</f>
        <v>室内</v>
      </c>
      <c r="BF70" s="244" t="str">
        <f>IF((VLOOKUP($BB68,すわっこ!$A$3:$J$33,6,FALSE))="","",(VLOOKUP($BB68,すわっこ!$A$3:$JJ$33,6,FALSE)))</f>
        <v>園庭</v>
      </c>
      <c r="BG70" s="94" t="str">
        <f>IF((VLOOKUP($BB68,すわっこ!$A$3:$J$33,8,FALSE))="","",(VLOOKUP($BB68,すわっこ!$A$3:$J$33,8,FALSE)))</f>
        <v/>
      </c>
      <c r="BH70" s="266" t="str">
        <f>IF((VLOOKUP($BB68,すわっこ!$A$3:$J$33,7,FALSE))="","",(VLOOKUP($BB68,すわっこ!$A$3:$J$33,7,FALSE)))</f>
        <v/>
      </c>
      <c r="BI70" s="237" t="str">
        <f>IF((VLOOKUP($BB68,すわっこ!$A$3:$J$33,9,FALSE))="","",(VLOOKUP($BB68,すわっこ!$A$3:$J$33,9,FALSE)))</f>
        <v>10:30-12:00</v>
      </c>
      <c r="BJ70" s="13" t="str">
        <f>IF((VLOOKUP($BB68,すわっこ!$A$3:$J$33,10,FALSE))="","",(VLOOKUP($BB68,すわっこ!$A$3:$J$33,10,FALSE)))</f>
        <v/>
      </c>
      <c r="BK70" s="186" t="s">
        <v>244</v>
      </c>
      <c r="BL70" s="18"/>
      <c r="BM70" s="197" t="s">
        <v>13</v>
      </c>
      <c r="BN70" s="212" t="str">
        <f>IF((VLOOKUP($BL68,スマイリィ!$A$3:$J$33,4,FALSE))="","",(VLOOKUP($BL68,スマイリィ!$A$3:$J$33,4,FALSE)))</f>
        <v>園庭開放</v>
      </c>
      <c r="BO70" s="244" t="str">
        <f>IF((VLOOKUP($BL68,スマイリィ!$A$3:$J$33,5,FALSE))="","",(VLOOKUP($BL68,スマイリィ!$A$3:$J$33,5,FALSE)))</f>
        <v>室内</v>
      </c>
      <c r="BP70" s="244" t="str">
        <f>IF((VLOOKUP($BL68,スマイリィ!$A$3:$J$33,6,FALSE))="","",(VLOOKUP($BL68,スマイリィ!$A$3:$J$33,6,FALSE)))</f>
        <v>園庭</v>
      </c>
      <c r="BQ70" s="94" t="str">
        <f>IF((VLOOKUP($BL68,スマイリィ!$A$3:$J$33,8,FALSE))="","",(VLOOKUP($BL68,スマイリィ!$A$3:$J$33,8,FALSE)))</f>
        <v>(３組まで)</v>
      </c>
      <c r="BR70" s="266" t="str">
        <f>IF((VLOOKUP($BL68,スマイリィ!$A$3:$J$33,7,FALSE))="","",(VLOOKUP($BL68,スマイリィ!$A$3:$J$33,7,FALSE)))</f>
        <v/>
      </c>
      <c r="BS70" s="237" t="str">
        <f>IF((VLOOKUP($BL68,スマイリィ!$A$3:$J$33,9,FALSE))="","",(VLOOKUP($BL68,スマイリィ!$A$3:$J$33,9,FALSE)))</f>
        <v>10:00－15:00</v>
      </c>
      <c r="BT70" s="13" t="str">
        <f>IF((VLOOKUP($BL68,スマイリィ!$A$3:$J$33,10,FALSE))="","",(VLOOKUP($BL68,スマイリィ!$A$3:$J$33,10,FALSE)))</f>
        <v>予</v>
      </c>
      <c r="BU70" s="186" t="s">
        <v>243</v>
      </c>
      <c r="BV70" s="18"/>
      <c r="BW70" s="197"/>
      <c r="BX70" s="212"/>
      <c r="BY70" s="266"/>
      <c r="BZ70" s="266"/>
      <c r="CA70" s="94"/>
      <c r="CB70" s="266"/>
      <c r="CC70" s="237"/>
      <c r="CD70" s="13"/>
      <c r="CE70" s="186"/>
    </row>
    <row r="71" spans="3:83" ht="18" customHeight="1" x14ac:dyDescent="0.15">
      <c r="AH71" s="18"/>
      <c r="AI71" s="197" t="s">
        <v>13</v>
      </c>
      <c r="AJ71" s="11" t="str">
        <f>IF((VLOOKUP($AH68,すわっこ!$A$3:$J$33,4,FALSE))="","",(VLOOKUP($AH68,すわっこ!$A$3:$J$33,4,FALSE)))</f>
        <v>ほのぼのデー</v>
      </c>
      <c r="AK71" s="200" t="str">
        <f>IF((VLOOKUP($AH68,すわっこ!$A$3:$J$33,5,FALSE))="","",(VLOOKUP($AH68,すわっこ!$A$3:$J$33,5,FALSE)))</f>
        <v>室内</v>
      </c>
      <c r="AL71" s="200" t="str">
        <f>IF((VLOOKUP($AH68,すわっこ!$A$3:$J$33,6,FALSE))="","",(VLOOKUP($AH68,すわっこ!$A$3:$JJ$33,6,FALSE)))</f>
        <v>園庭</v>
      </c>
      <c r="AM71" s="17" t="str">
        <f>IF((VLOOKUP($AH68,すわっこ!$A$3:$J$33,8,FALSE))="","",(VLOOKUP($AH68,すわっこ!$A$3:$J$33,8,FALSE)))</f>
        <v/>
      </c>
      <c r="AN71" s="13" t="str">
        <f>IF((VLOOKUP($AH68,すわっこ!$A$3:$J$33,7,FALSE))="","",(VLOOKUP($AH68,すわっこ!$A$3:$J$33,7,FALSE)))</f>
        <v/>
      </c>
      <c r="AO71" s="45" t="str">
        <f>IF((VLOOKUP($AH68,すわっこ!$A$3:$J$33,9,FALSE))="","",(VLOOKUP($AH68,すわっこ!$A$3:$J$33,9,FALSE)))</f>
        <v>10:00-12:00</v>
      </c>
      <c r="AP71" s="13" t="str">
        <f>IF((VLOOKUP($AH68,すわっこ!$A$3:$J$33,10,FALSE))="","",(VLOOKUP($AH68,すわっこ!$A$3:$J$33,10,FALSE)))</f>
        <v/>
      </c>
      <c r="AQ71" s="186" t="s">
        <v>244</v>
      </c>
      <c r="AR71" s="18"/>
      <c r="AS71" s="197" t="s">
        <v>13</v>
      </c>
      <c r="AT71" s="212" t="str">
        <f>IF((VLOOKUP($AR68,てとて!$A$3:$J$33,4,FALSE))="","",(VLOOKUP($AR68,てとて!$A$3:$J$33,4,FALSE)))</f>
        <v>自由広場</v>
      </c>
      <c r="AU71" s="244" t="str">
        <f>IF((VLOOKUP($AR68,てとて!$A$3:$J$33,5,FALSE))="","",(VLOOKUP($AR68,てとて!$A$3:$J$33,5,FALSE)))</f>
        <v>室内</v>
      </c>
      <c r="AV71" s="244" t="str">
        <f>IF((VLOOKUP($AR68,てとて!$A$3:$J$33,6,FALSE))="","",(VLOOKUP($AR68,てとて!$A$3:$J$33,6,FALSE)))</f>
        <v>園庭</v>
      </c>
      <c r="AW71" s="94" t="str">
        <f>IF((VLOOKUP($AR68,てとて!$A$3:$J$33,8,FALSE))="","",(VLOOKUP($AR68,てとて!$A$3:$J$33,8,FALSE)))</f>
        <v/>
      </c>
      <c r="AX71" s="266" t="str">
        <f>IF((VLOOKUP($AR68,てとて!$A$3:$J$33,7,FALSE))="","",(VLOOKUP($AR68,てとて!$A$3:$J$33,7,FALSE)))</f>
        <v/>
      </c>
      <c r="AY71" s="237" t="str">
        <f>IF((VLOOKUP($AR68,てとて!$A$3:$J$33,9,FALSE))="","",(VLOOKUP($AR68,てとて!$A$3:$J$33,9,FALSE)))</f>
        <v>9:30-14:30</v>
      </c>
      <c r="AZ71" s="13" t="str">
        <f>IF((VLOOKUP($AR68,てとて!$A$3:$J$33,10,FALSE))="","",(VLOOKUP($AR68,てとて!$A$3:$J$33,10,FALSE)))</f>
        <v/>
      </c>
      <c r="BA71" s="186" t="s">
        <v>165</v>
      </c>
      <c r="BB71" s="18"/>
      <c r="BC71" s="197" t="s">
        <v>13</v>
      </c>
      <c r="BD71" s="212" t="str">
        <f>IF((VLOOKUP($BB68,てとて!$A$3:$J$33,4,FALSE))="","",(VLOOKUP($BB68,てとて!$A$3:$J$33,4,FALSE)))</f>
        <v>電話相談</v>
      </c>
      <c r="BE71" s="244" t="str">
        <f>IF((VLOOKUP($BB68,てとて!$A$3:$J$33,5,FALSE))="","",(VLOOKUP($BB68,てとて!$A$3:$J$33,5,FALSE)))</f>
        <v>室内</v>
      </c>
      <c r="BF71" s="244" t="str">
        <f>IF((VLOOKUP($BB68,てとて!$A$3:$J$33,6,FALSE))="","",(VLOOKUP($BB68,てとて!$A$3:$J$33,6,FALSE)))</f>
        <v/>
      </c>
      <c r="BG71" s="94" t="str">
        <f>IF((VLOOKUP($BB68,てとて!$A$3:$J$33,8,FALSE))="","",(VLOOKUP($BB68,てとて!$A$3:$J$33,8,FALSE)))</f>
        <v/>
      </c>
      <c r="BH71" s="266" t="str">
        <f>IF((VLOOKUP($BB68,てとて!$A$3:$J$33,7,FALSE))="","",(VLOOKUP($BB68,てとて!$A$3:$J$33,7,FALSE)))</f>
        <v/>
      </c>
      <c r="BI71" s="237" t="str">
        <f>IF((VLOOKUP($BB68,てとて!$A$3:$J$33,9,FALSE))="","",(VLOOKUP($BB68,てとて!$A$3:$J$33,9,FALSE)))</f>
        <v>9:30-14:30</v>
      </c>
      <c r="BJ71" s="13" t="str">
        <f>IF((VLOOKUP($BB68,てとて!$A$3:$J$33,10,FALSE))="","",(VLOOKUP($BB68,てとて!$A$3:$J$33,10,FALSE)))</f>
        <v/>
      </c>
      <c r="BK71" s="186" t="s">
        <v>165</v>
      </c>
      <c r="BL71" s="18"/>
      <c r="BM71" s="197" t="s">
        <v>13</v>
      </c>
      <c r="BN71" s="212" t="str">
        <f>IF((VLOOKUP($BL68,すわっこ!$A$3:$J$33,4,FALSE))="","",(VLOOKUP($BL68,すわっこ!$A$3:$J$33,4,FALSE)))</f>
        <v>ほのぼのデー</v>
      </c>
      <c r="BO71" s="244" t="str">
        <f>IF((VLOOKUP($BL68,すわっこ!$A$3:$J$33,5,FALSE))="","",(VLOOKUP($BL68,すわっこ!$A$3:$J$33,5,FALSE)))</f>
        <v>室内</v>
      </c>
      <c r="BP71" s="244" t="str">
        <f>IF((VLOOKUP($BL68,すわっこ!$A$3:$J$33,6,FALSE))="","",(VLOOKUP($BL68,すわっこ!$A$3:$JJ$33,6,FALSE)))</f>
        <v>園庭</v>
      </c>
      <c r="BQ71" s="94" t="str">
        <f>IF((VLOOKUP($BL68,すわっこ!$A$3:$J$33,8,FALSE))="","",(VLOOKUP($BL68,すわっこ!$A$3:$J$33,8,FALSE)))</f>
        <v/>
      </c>
      <c r="BR71" s="266" t="str">
        <f>IF((VLOOKUP($BL68,すわっこ!$A$3:$J$33,7,FALSE))="","",(VLOOKUP($BL68,すわっこ!$A$3:$J$33,7,FALSE)))</f>
        <v/>
      </c>
      <c r="BS71" s="237" t="str">
        <f>IF((VLOOKUP($BL68,すわっこ!$A$3:$J$33,9,FALSE))="","",(VLOOKUP($BL68,すわっこ!$A$3:$J$33,9,FALSE)))</f>
        <v>10:00-12:00</v>
      </c>
      <c r="BT71" s="13" t="str">
        <f>IF((VLOOKUP($BL68,すわっこ!$A$3:$J$33,10,FALSE))="","",(VLOOKUP($BL68,すわっこ!$A$3:$J$33,10,FALSE)))</f>
        <v/>
      </c>
      <c r="BU71" s="186" t="s">
        <v>244</v>
      </c>
      <c r="BV71" s="18"/>
      <c r="BW71" s="197"/>
      <c r="BX71" s="212"/>
      <c r="BY71" s="266"/>
      <c r="BZ71" s="266"/>
      <c r="CA71" s="94"/>
      <c r="CB71" s="266"/>
      <c r="CC71" s="237"/>
      <c r="CD71" s="13"/>
      <c r="CE71" s="186"/>
    </row>
    <row r="72" spans="3:83" ht="18" customHeight="1" x14ac:dyDescent="0.15">
      <c r="AH72" s="18"/>
      <c r="AI72" s="197" t="s">
        <v>13</v>
      </c>
      <c r="AJ72" s="11" t="str">
        <f>IF((VLOOKUP($AH68,てとて!$A$3:$J$33,4,FALSE))="","",(VLOOKUP($AH68,てとて!$A$3:$J$33,4,FALSE)))</f>
        <v>自由広場</v>
      </c>
      <c r="AK72" s="200" t="str">
        <f>IF((VLOOKUP($AH68,てとて!$A$3:$J$33,5,FALSE))="","",(VLOOKUP($AH68,てとて!$A$3:$J$33,5,FALSE)))</f>
        <v>室内</v>
      </c>
      <c r="AL72" s="200" t="str">
        <f>IF((VLOOKUP($AH68,てとて!$A$3:$J$33,6,FALSE))="","",(VLOOKUP($AH68,てとて!$A$3:$J$33,6,FALSE)))</f>
        <v>園庭</v>
      </c>
      <c r="AM72" s="17" t="str">
        <f>IF((VLOOKUP($AH68,てとて!$A$3:$J$33,8,FALSE))="","",(VLOOKUP($AH68,てとて!$A$3:$J$33,8,FALSE)))</f>
        <v/>
      </c>
      <c r="AN72" s="13" t="str">
        <f>IF((VLOOKUP($AH68,てとて!$A$3:$J$33,7,FALSE))="","",(VLOOKUP($AH68,てとて!$A$3:$J$33,7,FALSE)))</f>
        <v/>
      </c>
      <c r="AO72" s="45" t="str">
        <f>IF((VLOOKUP($AH68,てとて!$A$3:$J$33,9,FALSE))="","",(VLOOKUP($AH68,てとて!$A$3:$J$33,9,FALSE)))</f>
        <v>9:30-14:30</v>
      </c>
      <c r="AP72" s="13" t="str">
        <f>IF((VLOOKUP($AH68,てとて!$A$3:$J$33,10,FALSE))="","",(VLOOKUP($AH68,てとて!$A$3:$J$33,10,FALSE)))</f>
        <v/>
      </c>
      <c r="AQ72" s="186" t="s">
        <v>165</v>
      </c>
      <c r="AR72" s="18"/>
      <c r="AS72" s="197" t="s">
        <v>13</v>
      </c>
      <c r="AT72" s="212" t="str">
        <f>IF((VLOOKUP($AR68,ぽけっと!$A$3:$J$33,4,FALSE))="","",(VLOOKUP($AR68,ぽけっと!$A$3:$J$33,4,FALSE)))</f>
        <v>ひよこの日(身体測定)</v>
      </c>
      <c r="AU72" s="244" t="str">
        <f>IF((VLOOKUP($AR68,ぽけっと!$A$3:$J$33,5,FALSE))="","",(VLOOKUP($AR68,ぽけっと!$A$3:$J$33,5,FALSE)))</f>
        <v>室内</v>
      </c>
      <c r="AV72" s="244" t="str">
        <f>IF((VLOOKUP($AR68,ぽけっと!$A$3:$J$33,6,FALSE))="","",(VLOOKUP($AR68,ぽけっと!$A$3:$J$33,6,FALSE)))</f>
        <v/>
      </c>
      <c r="AW72" s="94" t="str">
        <f>IF((VLOOKUP($AR68,ぽけっと!$A$3:$J$33,8,FALSE))="","",(VLOOKUP($AR68,ぽけっと!$A$3:$J$33,8,FALSE)))</f>
        <v/>
      </c>
      <c r="AX72" s="266" t="str">
        <f>IF((VLOOKUP($AR68,ぽけっと!$A$3:$J$33,7,FALSE))="","",(VLOOKUP($AR68,ぽけっと!$A$3:$J$33,7,FALSE)))</f>
        <v>1８ヶ月まで</v>
      </c>
      <c r="AY72" s="237" t="str">
        <f>IF((VLOOKUP($AR68,ぽけっと!$A$3:$J$33,9,FALSE))="","",(VLOOKUP($AR68,ぽけっと!$A$3:$J$33,9,FALSE)))</f>
        <v>9:00－14:00</v>
      </c>
      <c r="AZ72" s="13" t="str">
        <f>IF((VLOOKUP($AR68,ぽけっと!$A$3:$J$33,10,FALSE))="","",(VLOOKUP($AR68,ぽけっと!$A$3:$J$33,10,FALSE)))</f>
        <v/>
      </c>
      <c r="BA72" s="186" t="s">
        <v>247</v>
      </c>
      <c r="BB72" s="18"/>
      <c r="BC72" s="197" t="s">
        <v>13</v>
      </c>
      <c r="BD72" s="212" t="str">
        <f>IF((VLOOKUP($BB68,ぽけっと!$A$3:$J$33,4,FALSE))="","",(VLOOKUP($BB68,ぽけっと!$A$3:$J$33,4,FALSE)))</f>
        <v>一緒においで―</v>
      </c>
      <c r="BE72" s="244" t="str">
        <f>IF((VLOOKUP($BB68,ぽけっと!$A$3:$J$33,5,FALSE))="","",(VLOOKUP($BB68,ぽけっと!$A$3:$J$33,5,FALSE)))</f>
        <v>室内</v>
      </c>
      <c r="BF72" s="244" t="str">
        <f>IF((VLOOKUP($BB68,ぽけっと!$A$3:$J$33,6,FALSE))="","",(VLOOKUP($BB68,ぽけっと!$A$3:$J$33,6,FALSE)))</f>
        <v/>
      </c>
      <c r="BG72" s="94" t="str">
        <f>IF((VLOOKUP($BB68,ぽけっと!$A$3:$J$33,8,FALSE))="","",(VLOOKUP($BB68,ぽけっと!$A$3:$J$33,8,FALSE)))</f>
        <v>(５組)</v>
      </c>
      <c r="BH72" s="266" t="str">
        <f>IF((VLOOKUP($BB68,ぽけっと!$A$3:$J$33,7,FALSE))="","",(VLOOKUP($BB68,ぽけっと!$A$3:$J$33,7,FALSE)))</f>
        <v/>
      </c>
      <c r="BI72" s="237" t="str">
        <f>IF((VLOOKUP($BB68,ぽけっと!$A$3:$J$33,9,FALSE))="","",(VLOOKUP($BB68,ぽけっと!$A$3:$J$33,9,FALSE)))</f>
        <v>9:00－14:00</v>
      </c>
      <c r="BJ72" s="13" t="str">
        <f>IF((VLOOKUP($BB68,ぽけっと!$A$3:$J$33,10,FALSE))="","",(VLOOKUP($BB68,ぽけっと!$A$3:$J$33,10,FALSE)))</f>
        <v>予</v>
      </c>
      <c r="BK72" s="186" t="s">
        <v>247</v>
      </c>
      <c r="BL72" s="18"/>
      <c r="BM72" s="197" t="s">
        <v>13</v>
      </c>
      <c r="BN72" s="212" t="str">
        <f>IF((VLOOKUP($BL68,てとて!$A$3:$J$33,4,FALSE))="","",(VLOOKUP($BL68,てとて!$A$3:$J$33,4,FALSE)))</f>
        <v>電話相談</v>
      </c>
      <c r="BO72" s="244" t="str">
        <f>IF((VLOOKUP($BL68,てとて!$A$3:$J$33,5,FALSE))="","",(VLOOKUP($BL68,てとて!$A$3:$J$33,5,FALSE)))</f>
        <v>室内</v>
      </c>
      <c r="BP72" s="244" t="str">
        <f>IF((VLOOKUP($BL68,てとて!$A$3:$J$33,6,FALSE))="","",(VLOOKUP($BL68,てとて!$A$3:$J$33,6,FALSE)))</f>
        <v/>
      </c>
      <c r="BQ72" s="94" t="str">
        <f>IF((VLOOKUP($BL68,てとて!$A$3:$J$33,8,FALSE))="","",(VLOOKUP($BL68,てとて!$A$3:$J$33,8,FALSE)))</f>
        <v/>
      </c>
      <c r="BR72" s="266" t="str">
        <f>IF((VLOOKUP($BL68,てとて!$A$3:$J$33,7,FALSE))="","",(VLOOKUP($BL68,てとて!$A$3:$J$33,7,FALSE)))</f>
        <v/>
      </c>
      <c r="BS72" s="237" t="str">
        <f>IF((VLOOKUP($BL68,てとて!$A$3:$J$33,9,FALSE))="","",(VLOOKUP($BL68,てとて!$A$3:$J$33,9,FALSE)))</f>
        <v>9:30-14:30</v>
      </c>
      <c r="BT72" s="13" t="str">
        <f>IF((VLOOKUP($BL68,てとて!$A$3:$J$33,10,FALSE))="","",(VLOOKUP($BL68,てとて!$A$3:$J$33,10,FALSE)))</f>
        <v/>
      </c>
      <c r="BU72" s="186" t="s">
        <v>165</v>
      </c>
      <c r="BV72" s="18"/>
      <c r="BW72" s="197"/>
      <c r="BX72" s="212"/>
      <c r="BY72" s="266"/>
      <c r="BZ72" s="266"/>
      <c r="CA72" s="94"/>
      <c r="CB72" s="266"/>
      <c r="CC72" s="237"/>
      <c r="CD72" s="13"/>
      <c r="CE72" s="186"/>
    </row>
    <row r="73" spans="3:83" ht="18" customHeight="1" x14ac:dyDescent="0.15">
      <c r="AH73" s="18"/>
      <c r="AI73" s="197" t="s">
        <v>13</v>
      </c>
      <c r="AJ73" s="11" t="str">
        <f>IF((VLOOKUP($AH68,ぽけっと!$A$3:$J$33,4,FALSE))="","",(VLOOKUP($AH68,ぽけっと!$A$3:$J$33,4,FALSE)))</f>
        <v>ひよこの日</v>
      </c>
      <c r="AK73" s="200" t="str">
        <f>IF((VLOOKUP($AH68,ぽけっと!$A$3:$J$33,5,FALSE))="","",(VLOOKUP($AH68,ぽけっと!$A$3:$J$33,5,FALSE)))</f>
        <v>室内</v>
      </c>
      <c r="AL73" s="200" t="str">
        <f>IF((VLOOKUP($AH68,ぽけっと!$A$3:$J$33,6,FALSE))="","",(VLOOKUP($AH68,ぽけっと!$A$3:$J$33,6,FALSE)))</f>
        <v/>
      </c>
      <c r="AM73" s="17" t="str">
        <f>IF((VLOOKUP($AH68,ぽけっと!$A$3:$J$33,8,FALSE))="","",(VLOOKUP($AH68,ぽけっと!$A$3:$J$33,8,FALSE)))</f>
        <v/>
      </c>
      <c r="AN73" s="13" t="str">
        <f>IF((VLOOKUP($AH68,ぽけっと!$A$3:$J$33,7,FALSE))="","",(VLOOKUP($AH68,ぽけっと!$A$3:$J$33,7,FALSE)))</f>
        <v>1８ヶ月まで</v>
      </c>
      <c r="AO73" s="45" t="str">
        <f>IF((VLOOKUP($AH68,ぽけっと!$A$3:$J$33,9,FALSE))="","",(VLOOKUP($AH68,ぽけっと!$A$3:$J$33,9,FALSE)))</f>
        <v>9:00－14:00</v>
      </c>
      <c r="AP73" s="13" t="str">
        <f>IF((VLOOKUP($AH68,ぽけっと!$A$3:$J$33,10,FALSE))="","",(VLOOKUP($AH68,ぽけっと!$A$3:$J$33,10,FALSE)))</f>
        <v/>
      </c>
      <c r="AQ73" s="186" t="s">
        <v>247</v>
      </c>
      <c r="AR73" s="18"/>
      <c r="AS73" s="198" t="s">
        <v>45</v>
      </c>
      <c r="AT73" s="212" t="str">
        <f>IF((VLOOKUP($AR68,せせらぎ!$A$3:$J$33,4,FALSE))="","",(VLOOKUP($AR68,せせらぎ!$A$3:$J$33,4,FALSE)))</f>
        <v>園庭・室内開放</v>
      </c>
      <c r="AU73" s="244" t="str">
        <f>IF((VLOOKUP($AR68,せせらぎ!$A$3:$J$33,5,FALSE))="","",(VLOOKUP($AR68,せせらぎ!$A$3:$J$33,5,FALSE)))</f>
        <v>室内</v>
      </c>
      <c r="AV73" s="244" t="str">
        <f>IF((VLOOKUP($AR68,せせらぎ!$A$3:$J$33,6,FALSE))="","",(VLOOKUP($AR68,せせらぎ!$A$3:$J$33,6,FALSE)))</f>
        <v>園庭</v>
      </c>
      <c r="AW73" s="94" t="str">
        <f>IF((VLOOKUP($AR68,せせらぎ!$A$3:$J$33,8,FALSE))="","",(VLOOKUP($AR68,せせらぎ!$A$3:$J$33,8,FALSE)))</f>
        <v>入来こども園</v>
      </c>
      <c r="AX73" s="266" t="str">
        <f>IF((VLOOKUP($AR68,せせらぎ!$A$3:$J$33,7,FALSE))="","",(VLOOKUP($AR68,せせらぎ!$A$3:$J$33,7,FALSE)))</f>
        <v/>
      </c>
      <c r="AY73" s="237" t="str">
        <f>IF((VLOOKUP($AR68,せせらぎ!$A$3:$J$33,9,FALSE))="","",(VLOOKUP($AR68,せせらぎ!$A$3:$J$33,9,FALSE)))</f>
        <v>9:30-11:00</v>
      </c>
      <c r="AZ73" s="13" t="str">
        <f>IF((VLOOKUP($AR68,せせらぎ!$A$3:$J$33,10,FALSE))="","",(VLOOKUP($AR68,せせらぎ!$A$3:$J$33,10,FALSE)))</f>
        <v/>
      </c>
      <c r="BA73" s="187" t="s">
        <v>248</v>
      </c>
      <c r="BB73" s="18"/>
      <c r="BC73" s="217" t="s">
        <v>44</v>
      </c>
      <c r="BD73" s="212" t="s">
        <v>426</v>
      </c>
      <c r="BE73" s="219"/>
      <c r="BF73" s="219"/>
      <c r="BG73" s="212" t="s">
        <v>348</v>
      </c>
      <c r="BH73" s="208" t="s">
        <v>346</v>
      </c>
      <c r="BI73" s="234" t="s">
        <v>391</v>
      </c>
      <c r="BJ73" s="4"/>
      <c r="BK73" s="223" t="s">
        <v>285</v>
      </c>
      <c r="BL73" s="18"/>
      <c r="BM73" s="197" t="s">
        <v>13</v>
      </c>
      <c r="BN73" s="212" t="str">
        <f>IF((VLOOKUP($BL68,ぽけっと!$A$3:$J$33,4,FALSE))="","",(VLOOKUP($BL68,ぽけっと!$A$3:$J$33,4,FALSE)))</f>
        <v>室内開放</v>
      </c>
      <c r="BO73" s="244" t="str">
        <f>IF((VLOOKUP($BL68,ぽけっと!$A$3:$J$33,5,FALSE))="","",(VLOOKUP($BL68,ぽけっと!$A$3:$J$33,5,FALSE)))</f>
        <v>室内</v>
      </c>
      <c r="BP73" s="244" t="str">
        <f>IF((VLOOKUP($BL68,ぽけっと!$A$3:$J$33,6,FALSE))="","",(VLOOKUP($BL68,ぽけっと!$A$3:$J$33,6,FALSE)))</f>
        <v/>
      </c>
      <c r="BQ73" s="94" t="str">
        <f>IF((VLOOKUP($BL68,ぽけっと!$A$3:$J$33,8,FALSE))="","",(VLOOKUP($BL68,ぽけっと!$A$3:$J$33,8,FALSE)))</f>
        <v/>
      </c>
      <c r="BR73" s="266" t="str">
        <f>IF((VLOOKUP($BL68,ぽけっと!$A$3:$J$33,7,FALSE))="","",(VLOOKUP($BL68,ぽけっと!$A$3:$J$33,7,FALSE)))</f>
        <v/>
      </c>
      <c r="BS73" s="237" t="str">
        <f>IF((VLOOKUP($BL68,ぽけっと!$A$3:$J$33,9,FALSE))="","",(VLOOKUP($BL68,ぽけっと!$A$3:$J$33,9,FALSE)))</f>
        <v>9:00－14:00</v>
      </c>
      <c r="BT73" s="13" t="str">
        <f>IF((VLOOKUP($BL68,ぽけっと!$A$3:$J$33,10,FALSE))="","",(VLOOKUP($BL68,ぽけっと!$A$3:$J$33,10,FALSE)))</f>
        <v/>
      </c>
      <c r="BU73" s="186" t="s">
        <v>247</v>
      </c>
      <c r="BV73" s="18"/>
      <c r="BW73" s="197"/>
      <c r="BX73" s="212"/>
      <c r="BY73" s="266"/>
      <c r="BZ73" s="266"/>
      <c r="CA73" s="94"/>
      <c r="CB73" s="266"/>
      <c r="CC73" s="237"/>
      <c r="CD73" s="13"/>
      <c r="CE73" s="186"/>
    </row>
    <row r="74" spans="3:83" ht="17.25" x14ac:dyDescent="0.15">
      <c r="AH74" s="18"/>
      <c r="AI74" s="198" t="s">
        <v>45</v>
      </c>
      <c r="AJ74" s="11" t="str">
        <f>IF((VLOOKUP($AH68,せせらぎ!$A$3:$J$33,4,FALSE))="","",(VLOOKUP($AH68,せせらぎ!$A$3:$J$33,4,FALSE)))</f>
        <v>園庭・室内開放</v>
      </c>
      <c r="AK74" s="200" t="str">
        <f>IF((VLOOKUP($AH68,せせらぎ!$A$3:$J$33,5,FALSE))="","",(VLOOKUP($AH68,せせらぎ!$A$3:$J$33,5,FALSE)))</f>
        <v>室内</v>
      </c>
      <c r="AL74" s="200" t="str">
        <f>IF((VLOOKUP($AH68,せせらぎ!$A$3:$J$33,6,FALSE))="","",(VLOOKUP($AH68,せせらぎ!$A$3:$J$33,6,FALSE)))</f>
        <v>園庭</v>
      </c>
      <c r="AM74" s="17" t="str">
        <f>IF((VLOOKUP($AH68,せせらぎ!$A$3:$J$33,8,FALSE))="","",(VLOOKUP($AH68,せせらぎ!$A$3:$J$33,8,FALSE)))</f>
        <v>入来こども園</v>
      </c>
      <c r="AN74" s="13" t="str">
        <f>IF((VLOOKUP($AH68,せせらぎ!$A$3:$J$33,7,FALSE))="","",(VLOOKUP($AH68,せせらぎ!$A$3:$J$33,7,FALSE)))</f>
        <v/>
      </c>
      <c r="AO74" s="45" t="str">
        <f>IF((VLOOKUP($AH68,せせらぎ!$A$3:$J$33,9,FALSE))="","",(VLOOKUP($AH68,せせらぎ!$A$3:$J$33,9,FALSE)))</f>
        <v>9:30-11:00</v>
      </c>
      <c r="AP74" s="13" t="str">
        <f>IF((VLOOKUP($AH68,せせらぎ!$A$3:$J$33,10,FALSE))="","",(VLOOKUP($AH68,せせらぎ!$A$3:$J$33,10,FALSE)))</f>
        <v/>
      </c>
      <c r="AQ74" s="187" t="s">
        <v>248</v>
      </c>
      <c r="AR74" s="18"/>
      <c r="AS74" s="198"/>
      <c r="AT74" s="212"/>
      <c r="AU74" s="244"/>
      <c r="AV74" s="244"/>
      <c r="AW74" s="94"/>
      <c r="AX74" s="266"/>
      <c r="AY74" s="237"/>
      <c r="AZ74" s="13"/>
      <c r="BA74" s="187"/>
      <c r="BB74" s="18"/>
      <c r="BE74" s="244"/>
      <c r="BF74" s="244"/>
      <c r="BK74" s="322"/>
      <c r="BL74" s="18"/>
      <c r="BM74" s="198" t="s">
        <v>45</v>
      </c>
      <c r="BN74" s="212" t="str">
        <f>IF((VLOOKUP($BL68,せせらぎ!$A$3:$J$33,4,FALSE))="","",(VLOOKUP($BL68,せせらぎ!$A$3:$J$33,4,FALSE)))</f>
        <v>園庭・室内開放</v>
      </c>
      <c r="BO74" s="244" t="str">
        <f>IF((VLOOKUP($BL68,せせらぎ!$A$3:$J$33,5,FALSE))="","",(VLOOKUP($BL68,せせらぎ!$A$3:$J$33,5,FALSE)))</f>
        <v>室内</v>
      </c>
      <c r="BP74" s="244" t="str">
        <f>IF((VLOOKUP($BL68,せせらぎ!$A$3:$J$33,6,FALSE))="","",(VLOOKUP($BL68,せせらぎ!$A$3:$J$33,6,FALSE)))</f>
        <v>園庭</v>
      </c>
      <c r="BQ74" s="94" t="str">
        <f>IF((VLOOKUP($BL68,せせらぎ!$A$3:$J$33,8,FALSE))="","",(VLOOKUP($BL68,せせらぎ!$A$3:$J$33,8,FALSE)))</f>
        <v>入来こども園</v>
      </c>
      <c r="BR74" s="266" t="str">
        <f>IF((VLOOKUP($BL68,せせらぎ!$A$3:$J$33,7,FALSE))="","",(VLOOKUP($BL68,せせらぎ!$A$3:$J$33,7,FALSE)))</f>
        <v/>
      </c>
      <c r="BS74" s="237" t="str">
        <f>IF((VLOOKUP($BL68,せせらぎ!$A$3:$J$33,9,FALSE))="","",(VLOOKUP($BL68,せせらぎ!$A$3:$J$33,9,FALSE)))</f>
        <v>9:30-11:00</v>
      </c>
      <c r="BT74" s="13" t="str">
        <f>IF((VLOOKUP($BL68,せせらぎ!$A$3:$J$33,10,FALSE))="","",(VLOOKUP($BL68,せせらぎ!$A$3:$J$33,10,FALSE)))</f>
        <v/>
      </c>
      <c r="BU74" s="187" t="s">
        <v>248</v>
      </c>
      <c r="BV74" s="18"/>
      <c r="BW74" s="197"/>
      <c r="BX74" s="212"/>
      <c r="BY74" s="266"/>
      <c r="BZ74" s="266"/>
      <c r="CA74" s="94"/>
      <c r="CB74" s="266"/>
      <c r="CC74" s="237"/>
      <c r="CD74" s="13"/>
      <c r="CE74" s="186"/>
    </row>
    <row r="75" spans="3:83" ht="17.25" customHeight="1" x14ac:dyDescent="0.15">
      <c r="AH75" s="18"/>
      <c r="AI75" s="198"/>
      <c r="AJ75" s="11"/>
      <c r="AK75" s="200"/>
      <c r="AL75" s="200"/>
      <c r="AM75" s="17"/>
      <c r="AN75" s="13"/>
      <c r="AO75" s="45"/>
      <c r="AP75" s="13"/>
      <c r="AQ75" s="187"/>
      <c r="AR75" s="18"/>
      <c r="AS75" s="198"/>
      <c r="AT75" s="212"/>
      <c r="AU75" s="244"/>
      <c r="AV75" s="244"/>
      <c r="AW75" s="94"/>
      <c r="AX75" s="266"/>
      <c r="AY75" s="237"/>
      <c r="AZ75" s="13"/>
      <c r="BA75" s="187"/>
      <c r="BB75" s="18"/>
      <c r="BE75" s="244"/>
      <c r="BF75" s="244"/>
      <c r="BK75" s="322"/>
      <c r="BL75" s="18"/>
      <c r="BM75" s="198"/>
      <c r="BN75" s="212"/>
      <c r="BO75" s="244"/>
      <c r="BP75" s="244"/>
      <c r="BQ75" s="94"/>
      <c r="BR75" s="266"/>
      <c r="BS75" s="237"/>
      <c r="BT75" s="13"/>
      <c r="BU75" s="187"/>
      <c r="BV75" s="18"/>
      <c r="BW75" s="198"/>
      <c r="BX75" s="212"/>
      <c r="BY75" s="266"/>
      <c r="BZ75" s="266"/>
      <c r="CA75" s="94"/>
      <c r="CB75" s="266"/>
      <c r="CC75" s="237"/>
      <c r="CD75" s="13"/>
      <c r="CE75" s="187"/>
    </row>
    <row r="76" spans="3:83" ht="17.25" x14ac:dyDescent="0.15">
      <c r="AH76" s="18"/>
      <c r="AI76" s="198"/>
      <c r="AJ76" s="11"/>
      <c r="AK76" s="200"/>
      <c r="AL76" s="200"/>
      <c r="AM76" s="17"/>
      <c r="AN76" s="13"/>
      <c r="AO76" s="45"/>
      <c r="AP76" s="13"/>
      <c r="AQ76" s="187"/>
      <c r="AR76" s="18"/>
      <c r="AS76" s="198"/>
      <c r="AT76" s="212"/>
      <c r="AU76" s="244"/>
      <c r="AV76" s="244"/>
      <c r="AW76" s="94"/>
      <c r="AX76" s="266"/>
      <c r="AY76" s="237"/>
      <c r="AZ76" s="13"/>
      <c r="BA76" s="187"/>
      <c r="BB76" s="18"/>
      <c r="BE76" s="244"/>
      <c r="BF76" s="244"/>
      <c r="BK76" s="322"/>
      <c r="BL76" s="18"/>
      <c r="BM76" s="198"/>
      <c r="BN76" s="212"/>
      <c r="BO76" s="244"/>
      <c r="BP76" s="244"/>
      <c r="BQ76" s="94"/>
      <c r="BR76" s="266"/>
      <c r="BS76" s="237"/>
      <c r="BT76" s="13"/>
      <c r="BU76" s="187"/>
      <c r="BV76" s="18"/>
      <c r="BW76" s="4"/>
      <c r="BX76" s="128"/>
      <c r="BY76" s="134"/>
      <c r="BZ76" s="134"/>
      <c r="CA76" s="94"/>
      <c r="CB76" s="134"/>
      <c r="CC76" s="237"/>
      <c r="CE76" s="9"/>
    </row>
    <row r="77" spans="3:83" ht="13.5" customHeight="1" thickBot="1" x14ac:dyDescent="0.2">
      <c r="AH77" s="20"/>
      <c r="AI77" s="14"/>
      <c r="AJ77" s="15"/>
      <c r="AK77" s="238"/>
      <c r="AL77" s="238"/>
      <c r="AM77" s="274"/>
      <c r="AN77" s="16"/>
      <c r="AO77" s="16"/>
      <c r="AP77" s="15"/>
      <c r="AQ77" s="10"/>
      <c r="AR77" s="20"/>
      <c r="AS77" s="14"/>
      <c r="AT77" s="213"/>
      <c r="AU77" s="247"/>
      <c r="AV77" s="247"/>
      <c r="AW77" s="276"/>
      <c r="AX77" s="270"/>
      <c r="AY77" s="241"/>
      <c r="AZ77" s="15"/>
      <c r="BA77" s="10"/>
      <c r="BB77" s="20"/>
      <c r="BC77" s="1"/>
      <c r="BD77" s="1"/>
      <c r="BE77" s="247"/>
      <c r="BF77" s="247"/>
      <c r="BG77" s="273"/>
      <c r="BH77" s="14"/>
      <c r="BI77" s="1"/>
      <c r="BJ77" s="1"/>
      <c r="BK77" s="2"/>
      <c r="BL77" s="20"/>
      <c r="BM77" s="14"/>
      <c r="BN77" s="242"/>
      <c r="BO77" s="248"/>
      <c r="BP77" s="248"/>
      <c r="BQ77" s="277"/>
      <c r="BR77" s="267"/>
      <c r="BS77" s="243"/>
      <c r="BT77" s="1"/>
      <c r="BU77" s="10"/>
      <c r="BV77" s="20"/>
      <c r="BW77" s="14"/>
      <c r="BX77" s="242"/>
      <c r="BY77" s="267"/>
      <c r="BZ77" s="267"/>
      <c r="CA77" s="277"/>
      <c r="CB77" s="267"/>
      <c r="CC77" s="243"/>
      <c r="CD77" s="1"/>
      <c r="CE77" s="10"/>
    </row>
    <row r="78" spans="3:83" x14ac:dyDescent="0.15">
      <c r="BV78" s="4"/>
      <c r="BW78" s="4"/>
      <c r="CC78" s="147"/>
    </row>
    <row r="80" spans="3:83" ht="13.5" customHeight="1" x14ac:dyDescent="0.15"/>
    <row r="82" spans="4:107" ht="13.5" customHeight="1" x14ac:dyDescent="0.15">
      <c r="D82" s="287" t="s">
        <v>87</v>
      </c>
      <c r="E82" s="287"/>
      <c r="F82" s="287"/>
      <c r="G82" s="287"/>
      <c r="H82" s="287"/>
      <c r="I82" s="287"/>
      <c r="J82" s="288"/>
      <c r="K82" s="288"/>
    </row>
    <row r="83" spans="4:107" ht="13.5" customHeight="1" x14ac:dyDescent="0.15">
      <c r="D83" t="s">
        <v>94</v>
      </c>
    </row>
    <row r="84" spans="4:107" ht="30" customHeight="1" x14ac:dyDescent="0.15">
      <c r="D84" t="s">
        <v>95</v>
      </c>
      <c r="CK84" s="209" t="s">
        <v>39</v>
      </c>
      <c r="CL84" s="458" t="s">
        <v>15</v>
      </c>
      <c r="CM84" s="459"/>
      <c r="CN84" s="210" t="s">
        <v>16</v>
      </c>
      <c r="CO84" s="211" t="s">
        <v>17</v>
      </c>
      <c r="CP84" s="211" t="s">
        <v>32</v>
      </c>
    </row>
    <row r="85" spans="4:107" ht="15.95" customHeight="1" x14ac:dyDescent="0.15">
      <c r="CK85" s="444" t="s">
        <v>125</v>
      </c>
      <c r="CL85" s="462" t="s">
        <v>33</v>
      </c>
      <c r="CM85" s="464" t="s">
        <v>126</v>
      </c>
      <c r="CN85" s="23"/>
      <c r="CO85" s="456" t="s">
        <v>127</v>
      </c>
      <c r="CP85" s="29"/>
    </row>
    <row r="86" spans="4:107" ht="15.95" customHeight="1" x14ac:dyDescent="0.15">
      <c r="E86" s="366" t="s">
        <v>89</v>
      </c>
      <c r="F86" s="367"/>
      <c r="G86" s="367"/>
      <c r="H86" s="367"/>
      <c r="I86" s="367"/>
      <c r="J86" s="367"/>
      <c r="K86" s="368"/>
      <c r="CK86" s="445"/>
      <c r="CL86" s="463"/>
      <c r="CM86" s="401"/>
      <c r="CN86" s="24"/>
      <c r="CO86" s="447"/>
      <c r="CP86" s="37" t="s">
        <v>18</v>
      </c>
      <c r="CY86" s="74"/>
      <c r="CZ86" s="99"/>
      <c r="DA86" s="99"/>
      <c r="DB86" s="99"/>
    </row>
    <row r="87" spans="4:107" ht="15.95" customHeight="1" x14ac:dyDescent="0.15">
      <c r="D87" s="4"/>
      <c r="E87" s="366" t="s">
        <v>88</v>
      </c>
      <c r="F87" s="367"/>
      <c r="G87" s="367"/>
      <c r="H87" s="367"/>
      <c r="I87" s="367"/>
      <c r="J87" s="367"/>
      <c r="K87" s="368"/>
      <c r="CK87" s="96" t="s">
        <v>42</v>
      </c>
      <c r="CL87" s="463"/>
      <c r="CM87" s="401"/>
      <c r="CN87" s="25"/>
      <c r="CO87" s="447"/>
      <c r="CP87" s="38" t="s">
        <v>128</v>
      </c>
      <c r="CZ87" s="4"/>
      <c r="DA87" s="4"/>
      <c r="DB87" s="4"/>
    </row>
    <row r="88" spans="4:107" ht="15.95" customHeight="1" x14ac:dyDescent="0.15">
      <c r="E88" s="100">
        <v>21</v>
      </c>
      <c r="F88" s="103" t="s">
        <v>90</v>
      </c>
      <c r="G88" s="103"/>
      <c r="H88" s="103"/>
      <c r="I88" s="103"/>
      <c r="J88" s="289"/>
      <c r="K88" s="290"/>
      <c r="CK88" s="96" t="s">
        <v>20</v>
      </c>
      <c r="CL88" s="463"/>
      <c r="CM88" s="401"/>
      <c r="CN88" s="457" t="s">
        <v>107</v>
      </c>
      <c r="CO88" s="447"/>
      <c r="CP88" s="30" t="s">
        <v>19</v>
      </c>
      <c r="CZ88" s="4"/>
      <c r="DA88" s="4"/>
      <c r="DB88" s="4"/>
    </row>
    <row r="89" spans="4:107" ht="15.95" customHeight="1" x14ac:dyDescent="0.15">
      <c r="E89" s="100">
        <v>22</v>
      </c>
      <c r="F89" s="103" t="s">
        <v>91</v>
      </c>
      <c r="G89" s="103"/>
      <c r="H89" s="103"/>
      <c r="I89" s="289"/>
      <c r="J89" s="291"/>
      <c r="K89" s="290"/>
      <c r="CK89" s="36" t="s">
        <v>129</v>
      </c>
      <c r="CL89" s="460" t="s">
        <v>40</v>
      </c>
      <c r="CM89" s="461"/>
      <c r="CN89" s="447"/>
      <c r="CO89" s="448"/>
      <c r="CP89" s="95" t="s">
        <v>130</v>
      </c>
      <c r="CZ89" s="99"/>
      <c r="DA89" s="4"/>
      <c r="DB89" s="4"/>
    </row>
    <row r="90" spans="4:107" ht="15.95" customHeight="1" x14ac:dyDescent="0.15">
      <c r="E90" s="100">
        <v>23</v>
      </c>
      <c r="F90" s="103" t="s">
        <v>92</v>
      </c>
      <c r="G90" s="103"/>
      <c r="H90" s="103"/>
      <c r="I90" s="103"/>
      <c r="J90" s="289"/>
      <c r="K90" s="290"/>
      <c r="CK90" s="444" t="s">
        <v>21</v>
      </c>
      <c r="CL90" s="479" t="s">
        <v>108</v>
      </c>
      <c r="CM90" s="481" t="s">
        <v>131</v>
      </c>
      <c r="CN90" s="22"/>
      <c r="CO90" s="402" t="s">
        <v>35</v>
      </c>
      <c r="CP90" s="402" t="s">
        <v>140</v>
      </c>
      <c r="DC90" s="73"/>
    </row>
    <row r="91" spans="4:107" ht="15.95" customHeight="1" x14ac:dyDescent="0.15">
      <c r="E91" s="100">
        <v>24</v>
      </c>
      <c r="F91" s="103" t="s">
        <v>93</v>
      </c>
      <c r="G91" s="103"/>
      <c r="H91" s="103"/>
      <c r="I91" s="103"/>
      <c r="J91" s="103"/>
      <c r="K91" s="103"/>
      <c r="CK91" s="445"/>
      <c r="CL91" s="480"/>
      <c r="CM91" s="482"/>
      <c r="CN91" s="28" t="s">
        <v>22</v>
      </c>
      <c r="CO91" s="447"/>
      <c r="CP91" s="403"/>
    </row>
    <row r="92" spans="4:107" ht="15.95" customHeight="1" x14ac:dyDescent="0.15">
      <c r="CK92" s="96" t="s">
        <v>23</v>
      </c>
      <c r="CL92" s="483" t="s">
        <v>24</v>
      </c>
      <c r="CM92" s="484"/>
      <c r="CN92" s="30" t="s">
        <v>28</v>
      </c>
      <c r="CO92" s="447"/>
      <c r="CP92" s="403"/>
    </row>
    <row r="93" spans="4:107" ht="15.95" customHeight="1" x14ac:dyDescent="0.15">
      <c r="CK93" s="96" t="s">
        <v>14</v>
      </c>
      <c r="CL93" s="477" t="s">
        <v>109</v>
      </c>
      <c r="CM93" s="478"/>
      <c r="CN93" s="38" t="s">
        <v>132</v>
      </c>
      <c r="CO93" s="447"/>
      <c r="CP93" s="446" t="s">
        <v>110</v>
      </c>
    </row>
    <row r="94" spans="4:107" ht="15.95" customHeight="1" x14ac:dyDescent="0.15">
      <c r="CK94" s="36" t="s">
        <v>133</v>
      </c>
      <c r="CL94" s="465" t="s">
        <v>111</v>
      </c>
      <c r="CM94" s="466"/>
      <c r="CN94" s="22"/>
      <c r="CO94" s="447"/>
      <c r="CP94" s="403"/>
    </row>
    <row r="95" spans="4:107" ht="15.95" customHeight="1" x14ac:dyDescent="0.15">
      <c r="D95" t="s">
        <v>86</v>
      </c>
      <c r="CK95" s="21" t="s">
        <v>31</v>
      </c>
      <c r="CL95" s="460" t="s">
        <v>40</v>
      </c>
      <c r="CM95" s="461"/>
      <c r="CN95" s="26"/>
      <c r="CO95" s="448"/>
      <c r="CP95" s="404"/>
    </row>
    <row r="96" spans="4:107" ht="15.95" customHeight="1" x14ac:dyDescent="0.15">
      <c r="D96" t="s">
        <v>96</v>
      </c>
      <c r="CK96" s="444" t="s">
        <v>25</v>
      </c>
      <c r="CL96" s="449" t="s">
        <v>34</v>
      </c>
      <c r="CM96" s="400" t="s">
        <v>134</v>
      </c>
      <c r="CN96" s="27" t="s">
        <v>112</v>
      </c>
      <c r="CO96" s="402" t="s">
        <v>36</v>
      </c>
      <c r="CP96" s="402" t="s">
        <v>37</v>
      </c>
    </row>
    <row r="97" spans="79:103" ht="15.95" customHeight="1" x14ac:dyDescent="0.15">
      <c r="CK97" s="445"/>
      <c r="CL97" s="463"/>
      <c r="CM97" s="401"/>
      <c r="CN97" s="22" t="s">
        <v>135</v>
      </c>
      <c r="CO97" s="403"/>
      <c r="CP97" s="403"/>
    </row>
    <row r="98" spans="79:103" ht="15.95" customHeight="1" x14ac:dyDescent="0.15">
      <c r="CK98" s="96" t="s">
        <v>26</v>
      </c>
      <c r="CL98" s="463"/>
      <c r="CM98" s="401"/>
      <c r="CN98" s="22"/>
      <c r="CO98" s="403"/>
      <c r="CP98" s="403"/>
    </row>
    <row r="99" spans="79:103" ht="15.95" customHeight="1" x14ac:dyDescent="0.15">
      <c r="CA99" s="278"/>
      <c r="CK99" s="96" t="s">
        <v>27</v>
      </c>
      <c r="CL99" s="463"/>
      <c r="CM99" s="401"/>
      <c r="CN99" s="28" t="s">
        <v>22</v>
      </c>
      <c r="CO99" s="403"/>
      <c r="CP99" s="446" t="s">
        <v>38</v>
      </c>
    </row>
    <row r="100" spans="79:103" ht="15.95" customHeight="1" x14ac:dyDescent="0.15">
      <c r="CA100" s="278"/>
      <c r="CK100" s="36" t="s">
        <v>136</v>
      </c>
      <c r="CL100" s="463"/>
      <c r="CM100" s="401"/>
      <c r="CN100" s="30" t="s">
        <v>28</v>
      </c>
      <c r="CO100" s="403"/>
      <c r="CP100" s="447"/>
    </row>
    <row r="101" spans="79:103" ht="15.95" customHeight="1" x14ac:dyDescent="0.15">
      <c r="CA101" s="278"/>
      <c r="CK101" s="21"/>
      <c r="CL101" s="460" t="s">
        <v>41</v>
      </c>
      <c r="CM101" s="461"/>
      <c r="CN101" s="39" t="s">
        <v>137</v>
      </c>
      <c r="CO101" s="404"/>
      <c r="CP101" s="448"/>
    </row>
    <row r="102" spans="79:103" ht="15.75" customHeight="1" x14ac:dyDescent="0.15">
      <c r="CA102" s="278"/>
      <c r="CK102" s="444" t="s">
        <v>124</v>
      </c>
      <c r="CL102" s="449" t="s">
        <v>120</v>
      </c>
      <c r="CM102" s="400" t="s">
        <v>138</v>
      </c>
      <c r="CN102" s="27"/>
      <c r="CO102" s="402" t="s">
        <v>122</v>
      </c>
      <c r="CP102" s="402" t="s">
        <v>37</v>
      </c>
    </row>
    <row r="103" spans="79:103" ht="15.75" customHeight="1" x14ac:dyDescent="0.15">
      <c r="CA103" s="278"/>
      <c r="CK103" s="445"/>
      <c r="CL103" s="450"/>
      <c r="CM103" s="451"/>
      <c r="CN103" s="22"/>
      <c r="CO103" s="403"/>
      <c r="CP103" s="403"/>
    </row>
    <row r="104" spans="79:103" ht="17.25" customHeight="1" x14ac:dyDescent="0.15">
      <c r="CA104" s="278"/>
      <c r="CK104" s="96" t="s">
        <v>119</v>
      </c>
      <c r="CL104" s="450"/>
      <c r="CM104" s="451"/>
      <c r="CN104" s="28" t="s">
        <v>233</v>
      </c>
      <c r="CO104" s="403"/>
      <c r="CP104" s="403"/>
      <c r="CR104" s="438" t="s">
        <v>210</v>
      </c>
      <c r="CS104" s="439"/>
      <c r="CT104" s="442" t="s">
        <v>49</v>
      </c>
      <c r="CU104" s="89" t="s">
        <v>50</v>
      </c>
      <c r="CV104" s="90" t="s">
        <v>51</v>
      </c>
      <c r="CW104" s="89" t="s">
        <v>52</v>
      </c>
      <c r="CX104" s="90" t="s">
        <v>53</v>
      </c>
      <c r="CY104" s="91" t="s">
        <v>54</v>
      </c>
    </row>
    <row r="105" spans="79:103" ht="17.25" customHeight="1" x14ac:dyDescent="0.15">
      <c r="CK105" s="96" t="s">
        <v>118</v>
      </c>
      <c r="CL105" s="450"/>
      <c r="CM105" s="451"/>
      <c r="CN105" s="22" t="s">
        <v>149</v>
      </c>
      <c r="CO105" s="403"/>
      <c r="CP105" s="446" t="s">
        <v>123</v>
      </c>
      <c r="CR105" s="440"/>
      <c r="CS105" s="441"/>
      <c r="CT105" s="443"/>
      <c r="CU105" s="92" t="s">
        <v>211</v>
      </c>
      <c r="CV105" s="93" t="s">
        <v>212</v>
      </c>
      <c r="CW105" s="93" t="s">
        <v>213</v>
      </c>
      <c r="CX105" s="93" t="s">
        <v>155</v>
      </c>
      <c r="CY105" s="93" t="s">
        <v>214</v>
      </c>
    </row>
    <row r="106" spans="79:103" ht="17.25" customHeight="1" x14ac:dyDescent="0.15">
      <c r="CK106" s="36" t="s">
        <v>139</v>
      </c>
      <c r="CL106" s="452" t="s">
        <v>121</v>
      </c>
      <c r="CM106" s="453"/>
      <c r="CN106" s="30"/>
      <c r="CO106" s="403"/>
      <c r="CP106" s="447"/>
      <c r="CR106" s="31" t="s">
        <v>29</v>
      </c>
      <c r="CS106" s="32" t="s">
        <v>55</v>
      </c>
      <c r="CT106" s="33" t="s">
        <v>215</v>
      </c>
      <c r="CU106" s="33" t="s">
        <v>153</v>
      </c>
      <c r="CV106" s="33" t="s">
        <v>216</v>
      </c>
      <c r="CW106" s="33" t="s">
        <v>217</v>
      </c>
      <c r="CX106" s="33" t="s">
        <v>218</v>
      </c>
      <c r="CY106" s="33" t="s">
        <v>219</v>
      </c>
    </row>
    <row r="107" spans="79:103" ht="17.25" customHeight="1" x14ac:dyDescent="0.15">
      <c r="CK107" s="21"/>
      <c r="CL107" s="454"/>
      <c r="CM107" s="455"/>
      <c r="CN107" s="39"/>
      <c r="CO107" s="404"/>
      <c r="CP107" s="448"/>
      <c r="CR107" s="31" t="s">
        <v>56</v>
      </c>
      <c r="CS107" s="32" t="s">
        <v>57</v>
      </c>
      <c r="CT107" s="34" t="s">
        <v>154</v>
      </c>
      <c r="CU107" s="35" t="s">
        <v>153</v>
      </c>
      <c r="CV107" s="35" t="s">
        <v>220</v>
      </c>
      <c r="CW107" s="35" t="s">
        <v>220</v>
      </c>
      <c r="CX107" s="35" t="s">
        <v>220</v>
      </c>
      <c r="CY107" s="35" t="s">
        <v>220</v>
      </c>
    </row>
    <row r="108" spans="79:103" ht="17.25" customHeight="1" x14ac:dyDescent="0.15">
      <c r="CK108" s="97" t="s">
        <v>144</v>
      </c>
      <c r="CL108" s="449" t="s">
        <v>120</v>
      </c>
      <c r="CM108" s="400" t="s">
        <v>148</v>
      </c>
      <c r="CN108" s="27"/>
      <c r="CO108" s="402" t="s">
        <v>150</v>
      </c>
      <c r="CP108" s="402" t="s">
        <v>151</v>
      </c>
      <c r="CR108" s="31" t="s">
        <v>58</v>
      </c>
      <c r="CS108" s="32" t="s">
        <v>59</v>
      </c>
      <c r="CT108" s="34" t="s">
        <v>154</v>
      </c>
      <c r="CU108" s="467"/>
      <c r="CV108" s="468"/>
      <c r="CW108" s="468"/>
      <c r="CX108" s="468"/>
      <c r="CY108" s="469"/>
    </row>
    <row r="109" spans="79:103" ht="17.25" customHeight="1" x14ac:dyDescent="0.15">
      <c r="CK109" s="98"/>
      <c r="CL109" s="450"/>
      <c r="CM109" s="451"/>
      <c r="CN109" s="22"/>
      <c r="CO109" s="403"/>
      <c r="CP109" s="446"/>
      <c r="CR109" s="31" t="s">
        <v>60</v>
      </c>
      <c r="CS109" s="32" t="s">
        <v>61</v>
      </c>
      <c r="CT109" s="34" t="s">
        <v>154</v>
      </c>
      <c r="CU109" s="470"/>
      <c r="CV109" s="471"/>
      <c r="CW109" s="471"/>
      <c r="CX109" s="471"/>
      <c r="CY109" s="472"/>
    </row>
    <row r="110" spans="79:103" ht="17.25" customHeight="1" x14ac:dyDescent="0.15">
      <c r="CK110" s="96" t="s">
        <v>145</v>
      </c>
      <c r="CL110" s="450"/>
      <c r="CM110" s="451"/>
      <c r="CN110" s="28" t="s">
        <v>112</v>
      </c>
      <c r="CO110" s="403"/>
      <c r="CP110" s="446"/>
      <c r="CR110" s="31" t="s">
        <v>30</v>
      </c>
      <c r="CS110" s="32" t="s">
        <v>62</v>
      </c>
      <c r="CT110" s="35" t="s">
        <v>154</v>
      </c>
      <c r="CU110" s="473"/>
      <c r="CV110" s="474"/>
      <c r="CW110" s="474"/>
      <c r="CX110" s="474"/>
      <c r="CY110" s="475"/>
    </row>
    <row r="111" spans="79:103" ht="17.25" customHeight="1" x14ac:dyDescent="0.15">
      <c r="CK111" s="96" t="s">
        <v>146</v>
      </c>
      <c r="CL111" s="450"/>
      <c r="CM111" s="451"/>
      <c r="CN111" s="22" t="s">
        <v>149</v>
      </c>
      <c r="CO111" s="403"/>
      <c r="CP111" s="446" t="s">
        <v>152</v>
      </c>
    </row>
    <row r="112" spans="79:103" ht="17.25" customHeight="1" x14ac:dyDescent="0.15">
      <c r="CK112" s="36" t="s">
        <v>147</v>
      </c>
      <c r="CL112" s="452" t="s">
        <v>121</v>
      </c>
      <c r="CM112" s="453"/>
      <c r="CN112" s="30"/>
      <c r="CO112" s="403"/>
      <c r="CP112" s="446"/>
    </row>
    <row r="113" spans="2:94" ht="17.25" customHeight="1" x14ac:dyDescent="0.15">
      <c r="CK113" s="21"/>
      <c r="CL113" s="454"/>
      <c r="CM113" s="455"/>
      <c r="CN113" s="39"/>
      <c r="CO113" s="404"/>
      <c r="CP113" s="476"/>
    </row>
    <row r="114" spans="2:94" ht="17.25" customHeight="1" x14ac:dyDescent="0.15">
      <c r="CK114" s="156" t="s">
        <v>221</v>
      </c>
      <c r="CL114" s="398" t="s">
        <v>120</v>
      </c>
      <c r="CM114" s="400" t="s">
        <v>222</v>
      </c>
      <c r="CN114" s="22"/>
      <c r="CO114" s="402" t="s">
        <v>223</v>
      </c>
      <c r="CP114" s="405" t="s">
        <v>224</v>
      </c>
    </row>
    <row r="115" spans="2:94" ht="17.25" customHeight="1" x14ac:dyDescent="0.15">
      <c r="CK115" s="157"/>
      <c r="CL115" s="399"/>
      <c r="CM115" s="401"/>
      <c r="CO115" s="403"/>
      <c r="CP115" s="406"/>
    </row>
    <row r="116" spans="2:94" ht="17.25" customHeight="1" x14ac:dyDescent="0.15">
      <c r="CK116" s="158" t="s">
        <v>225</v>
      </c>
      <c r="CL116" s="399"/>
      <c r="CM116" s="401"/>
      <c r="CN116" s="22" t="s">
        <v>226</v>
      </c>
      <c r="CO116" s="403"/>
      <c r="CP116" s="406"/>
    </row>
    <row r="117" spans="2:94" ht="17.25" customHeight="1" x14ac:dyDescent="0.15">
      <c r="CK117" s="158" t="s">
        <v>227</v>
      </c>
      <c r="CL117" s="399"/>
      <c r="CM117" s="401"/>
      <c r="CN117" s="22" t="s">
        <v>228</v>
      </c>
      <c r="CO117" s="403"/>
      <c r="CP117" s="406"/>
    </row>
    <row r="118" spans="2:94" ht="17.25" customHeight="1" x14ac:dyDescent="0.15">
      <c r="CK118" s="159" t="s">
        <v>229</v>
      </c>
      <c r="CL118" s="399"/>
      <c r="CM118" s="401"/>
      <c r="CN118" s="22" t="s">
        <v>230</v>
      </c>
      <c r="CO118" s="403"/>
      <c r="CP118" s="406"/>
    </row>
    <row r="119" spans="2:94" ht="17.25" customHeight="1" x14ac:dyDescent="0.15">
      <c r="CK119" s="160"/>
      <c r="CL119" s="408" t="s">
        <v>41</v>
      </c>
      <c r="CM119" s="409"/>
      <c r="CN119" s="161"/>
      <c r="CO119" s="404"/>
      <c r="CP119" s="407"/>
    </row>
    <row r="120" spans="2:94" ht="17.25" customHeight="1" x14ac:dyDescent="0.15"/>
    <row r="121" spans="2:94" ht="17.25" customHeight="1" x14ac:dyDescent="0.15"/>
    <row r="122" spans="2:94" ht="17.25" customHeight="1" x14ac:dyDescent="0.2">
      <c r="B122" s="423"/>
      <c r="C122" s="425" t="s">
        <v>249</v>
      </c>
      <c r="D122" s="426"/>
      <c r="E122" s="426"/>
      <c r="F122" s="426"/>
      <c r="G122" s="426"/>
      <c r="H122" s="427"/>
      <c r="I122" s="167" t="s">
        <v>250</v>
      </c>
      <c r="J122" s="168"/>
      <c r="K122" s="169"/>
      <c r="L122" s="169"/>
      <c r="M122" s="168"/>
      <c r="N122" s="168"/>
      <c r="O122" s="170"/>
      <c r="P122" s="169"/>
      <c r="Q122" s="169"/>
      <c r="R122" s="169"/>
      <c r="S122" s="171"/>
      <c r="T122" s="168" t="s">
        <v>251</v>
      </c>
      <c r="U122" s="169"/>
      <c r="V122" s="168"/>
      <c r="W122" s="168"/>
      <c r="X122" s="172"/>
    </row>
    <row r="123" spans="2:94" ht="17.25" customHeight="1" x14ac:dyDescent="0.15">
      <c r="B123" s="424"/>
      <c r="C123" s="428"/>
      <c r="D123" s="429"/>
      <c r="E123" s="429"/>
      <c r="F123" s="429"/>
      <c r="G123" s="429"/>
      <c r="H123" s="430"/>
      <c r="I123" s="173" t="s">
        <v>252</v>
      </c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4"/>
    </row>
    <row r="124" spans="2:94" ht="17.25" customHeight="1" x14ac:dyDescent="0.15">
      <c r="B124" s="410" t="s">
        <v>241</v>
      </c>
      <c r="C124" s="369" t="s">
        <v>253</v>
      </c>
      <c r="D124" s="370"/>
      <c r="E124" s="370"/>
      <c r="F124" s="370"/>
      <c r="G124" s="370"/>
      <c r="H124" s="371"/>
      <c r="I124" s="175" t="s">
        <v>254</v>
      </c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7" t="s">
        <v>255</v>
      </c>
      <c r="U124" s="176"/>
      <c r="V124" s="176"/>
      <c r="W124" s="176"/>
      <c r="X124" s="178"/>
    </row>
    <row r="125" spans="2:94" ht="20.100000000000001" customHeight="1" x14ac:dyDescent="0.15">
      <c r="B125" s="411"/>
      <c r="C125" s="372"/>
      <c r="D125" s="373"/>
      <c r="E125" s="373"/>
      <c r="F125" s="373"/>
      <c r="G125" s="373"/>
      <c r="H125" s="374"/>
      <c r="I125" s="62" t="s">
        <v>315</v>
      </c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3"/>
    </row>
    <row r="126" spans="2:94" ht="17.25" customHeight="1" x14ac:dyDescent="0.15">
      <c r="B126" s="410" t="s">
        <v>242</v>
      </c>
      <c r="C126" s="369" t="s">
        <v>256</v>
      </c>
      <c r="D126" s="370"/>
      <c r="E126" s="370"/>
      <c r="F126" s="370"/>
      <c r="G126" s="370"/>
      <c r="H126" s="371"/>
      <c r="I126" s="179" t="s">
        <v>257</v>
      </c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180" t="s">
        <v>258</v>
      </c>
      <c r="U126" s="59"/>
      <c r="V126" s="59"/>
      <c r="W126" s="59"/>
      <c r="X126" s="60"/>
    </row>
    <row r="127" spans="2:94" ht="20.100000000000001" customHeight="1" x14ac:dyDescent="0.15">
      <c r="B127" s="411"/>
      <c r="C127" s="372"/>
      <c r="D127" s="373"/>
      <c r="E127" s="373"/>
      <c r="F127" s="373"/>
      <c r="G127" s="373"/>
      <c r="H127" s="374"/>
      <c r="I127" s="181" t="s">
        <v>316</v>
      </c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3"/>
    </row>
    <row r="128" spans="2:94" ht="17.25" customHeight="1" x14ac:dyDescent="0.15">
      <c r="B128" s="410" t="s">
        <v>243</v>
      </c>
      <c r="C128" s="369" t="s">
        <v>259</v>
      </c>
      <c r="D128" s="370"/>
      <c r="E128" s="370"/>
      <c r="F128" s="370"/>
      <c r="G128" s="370"/>
      <c r="H128" s="371"/>
      <c r="I128" s="179" t="s">
        <v>260</v>
      </c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180" t="s">
        <v>261</v>
      </c>
      <c r="U128" s="59"/>
      <c r="V128" s="59"/>
      <c r="W128" s="59"/>
      <c r="X128" s="60"/>
    </row>
    <row r="129" spans="2:24" ht="20.100000000000001" customHeight="1" x14ac:dyDescent="0.15">
      <c r="B129" s="411"/>
      <c r="C129" s="372"/>
      <c r="D129" s="373"/>
      <c r="E129" s="373"/>
      <c r="F129" s="373"/>
      <c r="G129" s="373"/>
      <c r="H129" s="374"/>
      <c r="I129" s="181" t="s">
        <v>317</v>
      </c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3"/>
    </row>
    <row r="130" spans="2:24" ht="17.25" customHeight="1" x14ac:dyDescent="0.15">
      <c r="B130" s="410" t="s">
        <v>244</v>
      </c>
      <c r="C130" s="369" t="s">
        <v>163</v>
      </c>
      <c r="D130" s="370"/>
      <c r="E130" s="370"/>
      <c r="F130" s="370"/>
      <c r="G130" s="370"/>
      <c r="H130" s="371"/>
      <c r="I130" s="179" t="s">
        <v>262</v>
      </c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180" t="s">
        <v>263</v>
      </c>
      <c r="U130" s="59"/>
      <c r="V130" s="59"/>
      <c r="W130" s="59"/>
      <c r="X130" s="60"/>
    </row>
    <row r="131" spans="2:24" ht="20.100000000000001" customHeight="1" x14ac:dyDescent="0.15">
      <c r="B131" s="411"/>
      <c r="C131" s="372"/>
      <c r="D131" s="373"/>
      <c r="E131" s="373"/>
      <c r="F131" s="373"/>
      <c r="G131" s="373"/>
      <c r="H131" s="374"/>
      <c r="I131" s="181" t="s">
        <v>317</v>
      </c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3"/>
    </row>
    <row r="132" spans="2:24" ht="17.25" customHeight="1" x14ac:dyDescent="0.15">
      <c r="B132" s="410" t="s">
        <v>165</v>
      </c>
      <c r="C132" s="369" t="s">
        <v>165</v>
      </c>
      <c r="D132" s="370"/>
      <c r="E132" s="370"/>
      <c r="F132" s="370"/>
      <c r="G132" s="370"/>
      <c r="H132" s="371"/>
      <c r="I132" s="179" t="s">
        <v>264</v>
      </c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180" t="s">
        <v>265</v>
      </c>
      <c r="U132" s="59"/>
      <c r="V132" s="59"/>
      <c r="W132" s="59"/>
      <c r="X132" s="60"/>
    </row>
    <row r="133" spans="2:24" ht="20.100000000000001" customHeight="1" x14ac:dyDescent="0.15">
      <c r="B133" s="411"/>
      <c r="C133" s="372"/>
      <c r="D133" s="373"/>
      <c r="E133" s="373"/>
      <c r="F133" s="373"/>
      <c r="G133" s="373"/>
      <c r="H133" s="374"/>
      <c r="I133" s="181" t="s">
        <v>437</v>
      </c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3"/>
    </row>
    <row r="134" spans="2:24" ht="17.25" customHeight="1" x14ac:dyDescent="0.15">
      <c r="B134" s="410" t="s">
        <v>245</v>
      </c>
      <c r="C134" s="369" t="s">
        <v>167</v>
      </c>
      <c r="D134" s="370"/>
      <c r="E134" s="370"/>
      <c r="F134" s="370"/>
      <c r="G134" s="370"/>
      <c r="H134" s="371"/>
      <c r="I134" s="179" t="s">
        <v>266</v>
      </c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180" t="s">
        <v>267</v>
      </c>
      <c r="U134" s="59"/>
      <c r="V134" s="59"/>
      <c r="W134" s="59"/>
      <c r="X134" s="60"/>
    </row>
    <row r="135" spans="2:24" ht="20.100000000000001" customHeight="1" x14ac:dyDescent="0.15">
      <c r="B135" s="411"/>
      <c r="C135" s="372"/>
      <c r="D135" s="373"/>
      <c r="E135" s="373"/>
      <c r="F135" s="373"/>
      <c r="G135" s="373"/>
      <c r="H135" s="374"/>
      <c r="I135" s="181" t="s">
        <v>319</v>
      </c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3"/>
    </row>
    <row r="136" spans="2:24" ht="21.75" customHeight="1" x14ac:dyDescent="0.15">
      <c r="B136" s="410" t="s">
        <v>246</v>
      </c>
      <c r="C136" s="369" t="s">
        <v>168</v>
      </c>
      <c r="D136" s="370"/>
      <c r="E136" s="370"/>
      <c r="F136" s="370"/>
      <c r="G136" s="370"/>
      <c r="H136" s="371"/>
      <c r="I136" s="184" t="s">
        <v>268</v>
      </c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185" t="s">
        <v>269</v>
      </c>
      <c r="U136" s="59"/>
      <c r="V136" s="59"/>
      <c r="W136" s="59"/>
      <c r="X136" s="60"/>
    </row>
    <row r="137" spans="2:24" ht="20.100000000000001" customHeight="1" x14ac:dyDescent="0.15">
      <c r="B137" s="411"/>
      <c r="C137" s="372"/>
      <c r="D137" s="373"/>
      <c r="E137" s="373"/>
      <c r="F137" s="373"/>
      <c r="G137" s="373"/>
      <c r="H137" s="374"/>
      <c r="I137" s="181" t="s">
        <v>334</v>
      </c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3"/>
    </row>
    <row r="138" spans="2:24" ht="17.25" customHeight="1" x14ac:dyDescent="0.15">
      <c r="B138" s="410" t="s">
        <v>247</v>
      </c>
      <c r="C138" s="369" t="s">
        <v>170</v>
      </c>
      <c r="D138" s="370"/>
      <c r="E138" s="370"/>
      <c r="F138" s="370"/>
      <c r="G138" s="370"/>
      <c r="H138" s="371"/>
      <c r="I138" s="184" t="s">
        <v>270</v>
      </c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185" t="s">
        <v>271</v>
      </c>
      <c r="U138" s="59"/>
      <c r="V138" s="59"/>
      <c r="W138" s="59"/>
      <c r="X138" s="60"/>
    </row>
    <row r="139" spans="2:24" ht="20.100000000000001" customHeight="1" x14ac:dyDescent="0.15">
      <c r="B139" s="411"/>
      <c r="C139" s="372"/>
      <c r="D139" s="373"/>
      <c r="E139" s="373"/>
      <c r="F139" s="373"/>
      <c r="G139" s="373"/>
      <c r="H139" s="374"/>
      <c r="I139" s="181" t="s">
        <v>318</v>
      </c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3"/>
    </row>
    <row r="140" spans="2:24" ht="17.25" customHeight="1" x14ac:dyDescent="0.15">
      <c r="B140" s="12"/>
    </row>
    <row r="141" spans="2:24" ht="17.25" customHeight="1" x14ac:dyDescent="0.15">
      <c r="B141" s="12"/>
    </row>
    <row r="142" spans="2:24" ht="17.25" customHeight="1" x14ac:dyDescent="0.15"/>
    <row r="143" spans="2:24" ht="17.25" customHeight="1" x14ac:dyDescent="0.15"/>
    <row r="144" spans="2:24" ht="17.25" x14ac:dyDescent="0.15">
      <c r="B144" s="431"/>
      <c r="C144" s="379" t="s">
        <v>249</v>
      </c>
      <c r="D144" s="380"/>
      <c r="E144" s="380"/>
      <c r="F144" s="380"/>
      <c r="G144" s="380"/>
      <c r="H144" s="396"/>
      <c r="I144" s="379" t="s">
        <v>250</v>
      </c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204"/>
      <c r="U144" s="380" t="s">
        <v>320</v>
      </c>
      <c r="V144" s="380"/>
      <c r="W144" s="380"/>
      <c r="X144" s="396"/>
    </row>
    <row r="145" spans="2:24" ht="13.5" customHeight="1" x14ac:dyDescent="0.15">
      <c r="B145" s="432"/>
      <c r="C145" s="381"/>
      <c r="D145" s="382"/>
      <c r="E145" s="382"/>
      <c r="F145" s="382"/>
      <c r="G145" s="382"/>
      <c r="H145" s="397"/>
      <c r="I145" s="381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205"/>
      <c r="U145" s="382"/>
      <c r="V145" s="382"/>
      <c r="W145" s="382"/>
      <c r="X145" s="397"/>
    </row>
    <row r="146" spans="2:24" x14ac:dyDescent="0.15">
      <c r="B146" s="413" t="s">
        <v>333</v>
      </c>
      <c r="C146" s="369" t="s">
        <v>113</v>
      </c>
      <c r="D146" s="370"/>
      <c r="E146" s="370"/>
      <c r="F146" s="370"/>
      <c r="G146" s="370"/>
      <c r="H146" s="371"/>
      <c r="I146" s="375" t="s">
        <v>272</v>
      </c>
      <c r="J146" s="376"/>
      <c r="K146" s="376"/>
      <c r="L146" s="376"/>
      <c r="M146" s="376"/>
      <c r="N146" s="376"/>
      <c r="O146" s="376"/>
      <c r="P146" s="376"/>
      <c r="Q146" s="376"/>
      <c r="R146" s="376"/>
      <c r="S146" s="376"/>
      <c r="T146" s="376"/>
      <c r="U146" s="389" t="s">
        <v>365</v>
      </c>
      <c r="V146" s="389"/>
      <c r="W146" s="389"/>
      <c r="X146" s="390"/>
    </row>
    <row r="147" spans="2:24" ht="13.5" customHeight="1" x14ac:dyDescent="0.15">
      <c r="B147" s="414"/>
      <c r="C147" s="372"/>
      <c r="D147" s="373"/>
      <c r="E147" s="373"/>
      <c r="F147" s="373"/>
      <c r="G147" s="373"/>
      <c r="H147" s="374"/>
      <c r="I147" s="377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91"/>
      <c r="V147" s="391"/>
      <c r="W147" s="391"/>
      <c r="X147" s="392"/>
    </row>
    <row r="148" spans="2:24" x14ac:dyDescent="0.15">
      <c r="B148" s="413" t="s">
        <v>273</v>
      </c>
      <c r="C148" s="369" t="s">
        <v>172</v>
      </c>
      <c r="D148" s="370"/>
      <c r="E148" s="370"/>
      <c r="F148" s="370"/>
      <c r="G148" s="370"/>
      <c r="H148" s="371"/>
      <c r="I148" s="375" t="s">
        <v>274</v>
      </c>
      <c r="J148" s="376"/>
      <c r="K148" s="376"/>
      <c r="L148" s="376"/>
      <c r="M148" s="376"/>
      <c r="N148" s="376"/>
      <c r="O148" s="376"/>
      <c r="P148" s="376"/>
      <c r="Q148" s="376"/>
      <c r="R148" s="376"/>
      <c r="S148" s="376"/>
      <c r="T148" s="376"/>
      <c r="U148" s="357" t="s">
        <v>366</v>
      </c>
      <c r="V148" s="357"/>
      <c r="W148" s="357"/>
      <c r="X148" s="358"/>
    </row>
    <row r="149" spans="2:24" ht="13.5" customHeight="1" x14ac:dyDescent="0.15">
      <c r="B149" s="414"/>
      <c r="C149" s="372"/>
      <c r="D149" s="373"/>
      <c r="E149" s="373"/>
      <c r="F149" s="373"/>
      <c r="G149" s="373"/>
      <c r="H149" s="374"/>
      <c r="I149" s="377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59"/>
      <c r="V149" s="359"/>
      <c r="W149" s="359"/>
      <c r="X149" s="360"/>
    </row>
    <row r="150" spans="2:24" x14ac:dyDescent="0.15">
      <c r="B150" s="413" t="s">
        <v>275</v>
      </c>
      <c r="C150" s="369" t="s">
        <v>173</v>
      </c>
      <c r="D150" s="370"/>
      <c r="E150" s="370"/>
      <c r="F150" s="370"/>
      <c r="G150" s="370"/>
      <c r="H150" s="371"/>
      <c r="I150" s="375" t="s">
        <v>276</v>
      </c>
      <c r="J150" s="376"/>
      <c r="K150" s="376"/>
      <c r="L150" s="376"/>
      <c r="M150" s="376"/>
      <c r="N150" s="376"/>
      <c r="O150" s="376"/>
      <c r="P150" s="376"/>
      <c r="Q150" s="376"/>
      <c r="R150" s="376"/>
      <c r="S150" s="376"/>
      <c r="T150" s="376"/>
      <c r="U150" s="357" t="s">
        <v>367</v>
      </c>
      <c r="V150" s="357"/>
      <c r="W150" s="357"/>
      <c r="X150" s="358"/>
    </row>
    <row r="151" spans="2:24" ht="13.5" customHeight="1" x14ac:dyDescent="0.15">
      <c r="B151" s="414"/>
      <c r="C151" s="372"/>
      <c r="D151" s="373"/>
      <c r="E151" s="373"/>
      <c r="F151" s="373"/>
      <c r="G151" s="373"/>
      <c r="H151" s="374"/>
      <c r="I151" s="377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59"/>
      <c r="V151" s="359"/>
      <c r="W151" s="359"/>
      <c r="X151" s="360"/>
    </row>
    <row r="152" spans="2:24" ht="13.5" customHeight="1" x14ac:dyDescent="0.15">
      <c r="B152" s="413" t="s">
        <v>278</v>
      </c>
      <c r="C152" s="369" t="s">
        <v>175</v>
      </c>
      <c r="D152" s="370"/>
      <c r="E152" s="370"/>
      <c r="F152" s="370"/>
      <c r="G152" s="370"/>
      <c r="H152" s="371"/>
      <c r="I152" s="375" t="s">
        <v>279</v>
      </c>
      <c r="J152" s="376"/>
      <c r="K152" s="376"/>
      <c r="L152" s="376"/>
      <c r="M152" s="376"/>
      <c r="N152" s="376"/>
      <c r="O152" s="376"/>
      <c r="P152" s="376"/>
      <c r="Q152" s="376"/>
      <c r="R152" s="376"/>
      <c r="S152" s="376"/>
      <c r="T152" s="376"/>
      <c r="U152" s="357" t="s">
        <v>265</v>
      </c>
      <c r="V152" s="357"/>
      <c r="W152" s="357"/>
      <c r="X152" s="358"/>
    </row>
    <row r="153" spans="2:24" ht="13.5" customHeight="1" x14ac:dyDescent="0.15">
      <c r="B153" s="414"/>
      <c r="C153" s="372"/>
      <c r="D153" s="373"/>
      <c r="E153" s="373"/>
      <c r="F153" s="373"/>
      <c r="G153" s="373"/>
      <c r="H153" s="374"/>
      <c r="I153" s="377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59"/>
      <c r="V153" s="359"/>
      <c r="W153" s="359"/>
      <c r="X153" s="360"/>
    </row>
    <row r="154" spans="2:24" ht="13.5" customHeight="1" x14ac:dyDescent="0.15">
      <c r="B154" s="413" t="s">
        <v>248</v>
      </c>
      <c r="C154" s="369" t="s">
        <v>177</v>
      </c>
      <c r="D154" s="370"/>
      <c r="E154" s="370"/>
      <c r="F154" s="370"/>
      <c r="G154" s="370"/>
      <c r="H154" s="371"/>
      <c r="I154" s="375" t="s">
        <v>329</v>
      </c>
      <c r="J154" s="376"/>
      <c r="K154" s="376"/>
      <c r="L154" s="376"/>
      <c r="M154" s="376"/>
      <c r="N154" s="376"/>
      <c r="O154" s="376"/>
      <c r="P154" s="376"/>
      <c r="Q154" s="376"/>
      <c r="R154" s="376"/>
      <c r="S154" s="376"/>
      <c r="T154" s="376"/>
      <c r="U154" s="357" t="s">
        <v>330</v>
      </c>
      <c r="V154" s="357"/>
      <c r="W154" s="357"/>
      <c r="X154" s="358"/>
    </row>
    <row r="155" spans="2:24" ht="13.5" customHeight="1" x14ac:dyDescent="0.15">
      <c r="B155" s="414"/>
      <c r="C155" s="372"/>
      <c r="D155" s="373"/>
      <c r="E155" s="373"/>
      <c r="F155" s="373"/>
      <c r="G155" s="373"/>
      <c r="H155" s="374"/>
      <c r="I155" s="377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59"/>
      <c r="V155" s="359"/>
      <c r="W155" s="359"/>
      <c r="X155" s="360"/>
    </row>
    <row r="156" spans="2:24" ht="13.5" customHeight="1" x14ac:dyDescent="0.15">
      <c r="B156" s="12"/>
    </row>
    <row r="157" spans="2:24" ht="13.5" customHeight="1" x14ac:dyDescent="0.15">
      <c r="B157" s="12"/>
    </row>
    <row r="158" spans="2:24" ht="13.5" customHeight="1" x14ac:dyDescent="0.15">
      <c r="B158" s="500"/>
      <c r="C158" s="383" t="s">
        <v>249</v>
      </c>
      <c r="D158" s="384"/>
      <c r="E158" s="384"/>
      <c r="F158" s="384"/>
      <c r="G158" s="384"/>
      <c r="H158" s="384"/>
      <c r="I158" s="384"/>
      <c r="J158" s="384"/>
      <c r="K158" s="385"/>
      <c r="L158" s="383" t="s">
        <v>250</v>
      </c>
      <c r="M158" s="384"/>
      <c r="N158" s="384"/>
      <c r="O158" s="384"/>
      <c r="P158" s="384"/>
      <c r="Q158" s="384"/>
      <c r="R158" s="384"/>
      <c r="S158" s="384"/>
      <c r="T158" s="384"/>
      <c r="U158" s="361" t="s">
        <v>251</v>
      </c>
      <c r="V158" s="361"/>
      <c r="W158" s="361"/>
      <c r="X158" s="362"/>
    </row>
    <row r="159" spans="2:24" ht="13.5" customHeight="1" x14ac:dyDescent="0.15">
      <c r="B159" s="501"/>
      <c r="C159" s="386"/>
      <c r="D159" s="387"/>
      <c r="E159" s="387"/>
      <c r="F159" s="387"/>
      <c r="G159" s="387"/>
      <c r="H159" s="387"/>
      <c r="I159" s="387"/>
      <c r="J159" s="387"/>
      <c r="K159" s="388"/>
      <c r="L159" s="386"/>
      <c r="M159" s="387"/>
      <c r="N159" s="387"/>
      <c r="O159" s="387"/>
      <c r="P159" s="387"/>
      <c r="Q159" s="387"/>
      <c r="R159" s="387"/>
      <c r="S159" s="387"/>
      <c r="T159" s="387"/>
      <c r="U159" s="363"/>
      <c r="V159" s="363"/>
      <c r="W159" s="363"/>
      <c r="X159" s="364"/>
    </row>
    <row r="160" spans="2:24" ht="17.25" x14ac:dyDescent="0.15">
      <c r="B160" s="415" t="s">
        <v>280</v>
      </c>
      <c r="C160" s="417" t="s">
        <v>281</v>
      </c>
      <c r="D160" s="418"/>
      <c r="E160" s="418"/>
      <c r="F160" s="418"/>
      <c r="G160" s="418"/>
      <c r="H160" s="418"/>
      <c r="I160" s="418"/>
      <c r="J160" s="418"/>
      <c r="K160" s="419"/>
      <c r="L160" s="189" t="s">
        <v>290</v>
      </c>
      <c r="M160" s="59"/>
      <c r="N160" s="59"/>
      <c r="O160" s="59"/>
      <c r="P160" s="59"/>
      <c r="Q160" s="59"/>
      <c r="R160" s="59"/>
      <c r="S160" s="59"/>
      <c r="T160" s="59"/>
      <c r="U160" s="59"/>
      <c r="V160" s="190" t="s">
        <v>282</v>
      </c>
      <c r="W160" s="59"/>
      <c r="X160" s="60"/>
    </row>
    <row r="161" spans="2:24" ht="13.5" customHeight="1" x14ac:dyDescent="0.15">
      <c r="B161" s="416"/>
      <c r="C161" s="420"/>
      <c r="D161" s="421"/>
      <c r="E161" s="421"/>
      <c r="F161" s="421"/>
      <c r="G161" s="421"/>
      <c r="H161" s="421"/>
      <c r="I161" s="421"/>
      <c r="J161" s="421"/>
      <c r="K161" s="422"/>
      <c r="L161" s="191" t="s">
        <v>291</v>
      </c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3"/>
    </row>
    <row r="162" spans="2:24" ht="17.25" x14ac:dyDescent="0.15">
      <c r="B162" s="415" t="s">
        <v>277</v>
      </c>
      <c r="C162" s="417" t="s">
        <v>174</v>
      </c>
      <c r="D162" s="418"/>
      <c r="E162" s="418"/>
      <c r="F162" s="418"/>
      <c r="G162" s="418"/>
      <c r="H162" s="418"/>
      <c r="I162" s="418"/>
      <c r="J162" s="418"/>
      <c r="K162" s="419"/>
      <c r="L162" s="189" t="s">
        <v>327</v>
      </c>
      <c r="M162" s="59"/>
      <c r="N162" s="59"/>
      <c r="O162" s="59"/>
      <c r="P162" s="59"/>
      <c r="Q162" s="59"/>
      <c r="R162" s="59"/>
      <c r="S162" s="59"/>
      <c r="T162" s="59"/>
      <c r="U162" s="59"/>
      <c r="V162" s="190" t="s">
        <v>326</v>
      </c>
      <c r="W162" s="59"/>
      <c r="X162" s="60"/>
    </row>
    <row r="163" spans="2:24" ht="13.5" customHeight="1" x14ac:dyDescent="0.15">
      <c r="B163" s="416"/>
      <c r="C163" s="420"/>
      <c r="D163" s="421"/>
      <c r="E163" s="421"/>
      <c r="F163" s="421"/>
      <c r="G163" s="421"/>
      <c r="H163" s="421"/>
      <c r="I163" s="421"/>
      <c r="J163" s="421"/>
      <c r="K163" s="422"/>
      <c r="L163" s="191"/>
      <c r="M163" s="62" t="s">
        <v>328</v>
      </c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3"/>
    </row>
    <row r="164" spans="2:24" ht="17.25" customHeight="1" x14ac:dyDescent="0.15">
      <c r="B164" s="415" t="s">
        <v>321</v>
      </c>
      <c r="C164" s="490" t="s">
        <v>441</v>
      </c>
      <c r="D164" s="491"/>
      <c r="E164" s="491"/>
      <c r="F164" s="491"/>
      <c r="G164" s="491"/>
      <c r="H164" s="491"/>
      <c r="I164" s="491"/>
      <c r="J164" s="491"/>
      <c r="K164" s="491"/>
      <c r="L164" s="188" t="s">
        <v>292</v>
      </c>
      <c r="M164" s="59"/>
      <c r="N164" s="59"/>
      <c r="O164" s="59"/>
      <c r="P164" s="59"/>
      <c r="Q164" s="59"/>
      <c r="R164" s="59"/>
      <c r="S164" s="59"/>
      <c r="T164" s="59"/>
      <c r="U164" s="59"/>
      <c r="V164" s="192" t="s">
        <v>283</v>
      </c>
      <c r="W164" s="59"/>
      <c r="X164" s="60"/>
    </row>
    <row r="165" spans="2:24" ht="13.5" customHeight="1" x14ac:dyDescent="0.15">
      <c r="B165" s="416"/>
      <c r="C165" s="492"/>
      <c r="D165" s="493"/>
      <c r="E165" s="493"/>
      <c r="F165" s="493"/>
      <c r="G165" s="493"/>
      <c r="H165" s="493"/>
      <c r="I165" s="493"/>
      <c r="J165" s="493"/>
      <c r="K165" s="493"/>
      <c r="L165" s="191" t="s">
        <v>293</v>
      </c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3"/>
    </row>
    <row r="166" spans="2:24" ht="17.25" customHeight="1" x14ac:dyDescent="0.15">
      <c r="B166" s="415" t="s">
        <v>284</v>
      </c>
      <c r="C166" s="494" t="s">
        <v>307</v>
      </c>
      <c r="D166" s="495"/>
      <c r="E166" s="495"/>
      <c r="F166" s="495"/>
      <c r="G166" s="495"/>
      <c r="H166" s="495"/>
      <c r="I166" s="495"/>
      <c r="J166" s="495"/>
      <c r="K166" s="496"/>
      <c r="L166" s="188" t="s">
        <v>294</v>
      </c>
      <c r="M166" s="59"/>
      <c r="N166" s="59"/>
      <c r="O166" s="59"/>
      <c r="P166" s="59"/>
      <c r="Q166" s="59"/>
      <c r="R166" s="59"/>
      <c r="S166" s="59"/>
      <c r="T166" s="279" t="s">
        <v>368</v>
      </c>
      <c r="V166" s="192"/>
      <c r="W166" s="59"/>
      <c r="X166" s="60"/>
    </row>
    <row r="167" spans="2:24" ht="13.5" customHeight="1" x14ac:dyDescent="0.15">
      <c r="B167" s="416"/>
      <c r="C167" s="497"/>
      <c r="D167" s="498"/>
      <c r="E167" s="498"/>
      <c r="F167" s="498"/>
      <c r="G167" s="498"/>
      <c r="H167" s="498"/>
      <c r="I167" s="498"/>
      <c r="J167" s="498"/>
      <c r="K167" s="499"/>
      <c r="L167" s="191" t="s">
        <v>306</v>
      </c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3"/>
    </row>
    <row r="168" spans="2:24" ht="17.25" customHeight="1" x14ac:dyDescent="0.2">
      <c r="B168" s="486" t="s">
        <v>285</v>
      </c>
      <c r="C168" s="485" t="s">
        <v>308</v>
      </c>
      <c r="D168" s="418"/>
      <c r="E168" s="418"/>
      <c r="F168" s="418"/>
      <c r="G168" s="418"/>
      <c r="H168" s="418"/>
      <c r="I168" s="418"/>
      <c r="J168" s="418"/>
      <c r="K168" s="419"/>
      <c r="L168" s="188" t="s">
        <v>295</v>
      </c>
      <c r="M168" s="59"/>
      <c r="N168" s="59"/>
      <c r="O168" s="59"/>
      <c r="P168" s="59"/>
      <c r="Q168" s="59"/>
      <c r="R168" s="59"/>
      <c r="S168" s="59"/>
      <c r="T168" s="59"/>
      <c r="U168" s="59"/>
      <c r="V168" s="193" t="s">
        <v>286</v>
      </c>
      <c r="W168" s="59"/>
      <c r="X168" s="60"/>
    </row>
    <row r="169" spans="2:24" ht="13.5" customHeight="1" x14ac:dyDescent="0.15">
      <c r="B169" s="415"/>
      <c r="C169" s="420"/>
      <c r="D169" s="421"/>
      <c r="E169" s="421"/>
      <c r="F169" s="421"/>
      <c r="G169" s="421"/>
      <c r="H169" s="421"/>
      <c r="I169" s="421"/>
      <c r="J169" s="421"/>
      <c r="K169" s="422"/>
      <c r="L169" s="487" t="s">
        <v>296</v>
      </c>
      <c r="M169" s="488"/>
      <c r="N169" s="488"/>
      <c r="O169" s="488"/>
      <c r="P169" s="488"/>
      <c r="Q169" s="488"/>
      <c r="R169" s="488"/>
      <c r="S169" s="488"/>
      <c r="T169" s="488"/>
      <c r="U169" s="488"/>
      <c r="V169" s="488"/>
      <c r="W169" s="488"/>
      <c r="X169" s="489"/>
    </row>
    <row r="170" spans="2:24" ht="17.25" customHeight="1" x14ac:dyDescent="0.15">
      <c r="B170" s="415"/>
      <c r="C170" s="485" t="s">
        <v>309</v>
      </c>
      <c r="D170" s="418"/>
      <c r="E170" s="418"/>
      <c r="F170" s="418"/>
      <c r="G170" s="418"/>
      <c r="H170" s="418"/>
      <c r="I170" s="418"/>
      <c r="J170" s="418"/>
      <c r="K170" s="419"/>
      <c r="L170" s="188" t="s">
        <v>297</v>
      </c>
      <c r="M170" s="59"/>
      <c r="N170" s="59"/>
      <c r="O170" s="59"/>
      <c r="P170" s="59"/>
      <c r="Q170" s="59"/>
      <c r="R170" s="59"/>
      <c r="S170" s="59"/>
      <c r="T170" s="59"/>
      <c r="U170" s="59"/>
      <c r="V170" s="192" t="s">
        <v>369</v>
      </c>
      <c r="W170" s="59"/>
      <c r="X170" s="60"/>
    </row>
    <row r="171" spans="2:24" ht="13.5" customHeight="1" x14ac:dyDescent="0.15">
      <c r="B171" s="415"/>
      <c r="C171" s="420"/>
      <c r="D171" s="421"/>
      <c r="E171" s="421"/>
      <c r="F171" s="421"/>
      <c r="G171" s="421"/>
      <c r="H171" s="421"/>
      <c r="I171" s="421"/>
      <c r="J171" s="421"/>
      <c r="K171" s="422"/>
      <c r="L171" s="191" t="s">
        <v>300</v>
      </c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3"/>
    </row>
    <row r="172" spans="2:24" ht="17.25" customHeight="1" x14ac:dyDescent="0.15">
      <c r="B172" s="415"/>
      <c r="C172" s="485" t="s">
        <v>310</v>
      </c>
      <c r="D172" s="418"/>
      <c r="E172" s="418"/>
      <c r="F172" s="418"/>
      <c r="G172" s="418"/>
      <c r="H172" s="418"/>
      <c r="I172" s="418"/>
      <c r="J172" s="418"/>
      <c r="K172" s="419"/>
      <c r="L172" s="188" t="s">
        <v>298</v>
      </c>
      <c r="M172" s="59"/>
      <c r="N172" s="59"/>
      <c r="O172" s="59"/>
      <c r="P172" s="59"/>
      <c r="Q172" s="59"/>
      <c r="R172" s="59"/>
      <c r="S172" s="59"/>
      <c r="T172" s="59"/>
      <c r="U172" s="59"/>
      <c r="V172" s="192" t="s">
        <v>370</v>
      </c>
      <c r="W172" s="59"/>
      <c r="X172" s="60"/>
    </row>
    <row r="173" spans="2:24" ht="13.5" customHeight="1" x14ac:dyDescent="0.15">
      <c r="B173" s="415"/>
      <c r="C173" s="420"/>
      <c r="D173" s="421"/>
      <c r="E173" s="421"/>
      <c r="F173" s="421"/>
      <c r="G173" s="421"/>
      <c r="H173" s="421"/>
      <c r="I173" s="421"/>
      <c r="J173" s="421"/>
      <c r="K173" s="422"/>
      <c r="L173" s="191" t="s">
        <v>299</v>
      </c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3"/>
    </row>
    <row r="174" spans="2:24" ht="17.25" customHeight="1" x14ac:dyDescent="0.15">
      <c r="B174" s="415"/>
      <c r="C174" s="485" t="s">
        <v>311</v>
      </c>
      <c r="D174" s="418"/>
      <c r="E174" s="418"/>
      <c r="F174" s="418"/>
      <c r="G174" s="418"/>
      <c r="H174" s="418"/>
      <c r="I174" s="418"/>
      <c r="J174" s="418"/>
      <c r="K174" s="419"/>
      <c r="L174" s="188" t="s">
        <v>301</v>
      </c>
      <c r="M174" s="59"/>
      <c r="N174" s="59"/>
      <c r="O174" s="59"/>
      <c r="P174" s="59"/>
      <c r="Q174" s="59"/>
      <c r="R174" s="59"/>
      <c r="S174" s="59"/>
      <c r="T174" s="59"/>
      <c r="U174" s="59"/>
      <c r="V174" s="194" t="s">
        <v>371</v>
      </c>
      <c r="W174" s="59"/>
      <c r="X174" s="60"/>
    </row>
    <row r="175" spans="2:24" ht="13.5" customHeight="1" x14ac:dyDescent="0.15">
      <c r="B175" s="415"/>
      <c r="C175" s="420"/>
      <c r="D175" s="421"/>
      <c r="E175" s="421"/>
      <c r="F175" s="421"/>
      <c r="G175" s="421"/>
      <c r="H175" s="421"/>
      <c r="I175" s="421"/>
      <c r="J175" s="421"/>
      <c r="K175" s="422"/>
      <c r="L175" s="191" t="s">
        <v>302</v>
      </c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3"/>
    </row>
    <row r="176" spans="2:24" ht="17.25" customHeight="1" x14ac:dyDescent="0.15">
      <c r="B176" s="415"/>
      <c r="C176" s="485" t="s">
        <v>312</v>
      </c>
      <c r="D176" s="418"/>
      <c r="E176" s="418"/>
      <c r="F176" s="418"/>
      <c r="G176" s="418"/>
      <c r="H176" s="418"/>
      <c r="I176" s="418"/>
      <c r="J176" s="418"/>
      <c r="K176" s="419"/>
      <c r="L176" s="188" t="s">
        <v>303</v>
      </c>
      <c r="M176" s="59"/>
      <c r="N176" s="59"/>
      <c r="O176" s="59"/>
      <c r="P176" s="59"/>
      <c r="Q176" s="59"/>
      <c r="R176" s="59"/>
      <c r="S176" s="59"/>
      <c r="T176" s="194"/>
      <c r="U176" s="59"/>
      <c r="V176" s="194" t="s">
        <v>372</v>
      </c>
      <c r="W176" s="59"/>
      <c r="X176" s="60"/>
    </row>
    <row r="177" spans="2:24" ht="13.5" customHeight="1" x14ac:dyDescent="0.15">
      <c r="B177" s="416"/>
      <c r="C177" s="420"/>
      <c r="D177" s="421"/>
      <c r="E177" s="421"/>
      <c r="F177" s="421"/>
      <c r="G177" s="421"/>
      <c r="H177" s="421"/>
      <c r="I177" s="421"/>
      <c r="J177" s="421"/>
      <c r="K177" s="422"/>
      <c r="L177" s="191" t="s">
        <v>304</v>
      </c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3"/>
    </row>
    <row r="178" spans="2:24" ht="17.25" x14ac:dyDescent="0.15">
      <c r="B178" s="415" t="s">
        <v>190</v>
      </c>
      <c r="C178" s="417" t="s">
        <v>287</v>
      </c>
      <c r="D178" s="418"/>
      <c r="E178" s="418"/>
      <c r="F178" s="418"/>
      <c r="G178" s="418"/>
      <c r="H178" s="418"/>
      <c r="I178" s="418"/>
      <c r="J178" s="418"/>
      <c r="K178" s="419"/>
      <c r="L178" s="189" t="s">
        <v>288</v>
      </c>
      <c r="M178" s="59"/>
      <c r="N178" s="59"/>
      <c r="O178" s="59"/>
      <c r="P178" s="59"/>
      <c r="Q178" s="59"/>
      <c r="R178" s="59"/>
      <c r="S178" s="59"/>
      <c r="T178" s="59"/>
      <c r="U178" s="59"/>
      <c r="V178" s="194" t="s">
        <v>373</v>
      </c>
      <c r="W178" s="59"/>
      <c r="X178" s="60"/>
    </row>
    <row r="179" spans="2:24" ht="13.5" customHeight="1" x14ac:dyDescent="0.15">
      <c r="B179" s="416"/>
      <c r="C179" s="420"/>
      <c r="D179" s="421"/>
      <c r="E179" s="421"/>
      <c r="F179" s="421"/>
      <c r="G179" s="421"/>
      <c r="H179" s="421"/>
      <c r="I179" s="421"/>
      <c r="J179" s="421"/>
      <c r="K179" s="422"/>
      <c r="L179" s="191" t="s">
        <v>305</v>
      </c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3"/>
    </row>
    <row r="180" spans="2:24" ht="16.5" customHeight="1" x14ac:dyDescent="0.15">
      <c r="B180" s="415" t="s">
        <v>432</v>
      </c>
      <c r="C180" s="417" t="s">
        <v>429</v>
      </c>
      <c r="D180" s="418"/>
      <c r="E180" s="418"/>
      <c r="F180" s="418"/>
      <c r="G180" s="418"/>
      <c r="H180" s="418"/>
      <c r="I180" s="418"/>
      <c r="J180" s="418"/>
      <c r="K180" s="419"/>
      <c r="L180" s="189" t="s">
        <v>430</v>
      </c>
      <c r="M180" s="59"/>
      <c r="N180" s="59"/>
      <c r="O180" s="59"/>
      <c r="P180" s="59"/>
      <c r="Q180" s="59"/>
      <c r="R180" s="59"/>
      <c r="S180" s="59"/>
      <c r="T180" s="315" t="s">
        <v>431</v>
      </c>
      <c r="U180" s="59"/>
      <c r="V180" s="59"/>
      <c r="W180" s="59"/>
      <c r="X180" s="60"/>
    </row>
    <row r="181" spans="2:24" ht="14.25" customHeight="1" x14ac:dyDescent="0.15">
      <c r="B181" s="416"/>
      <c r="C181" s="420"/>
      <c r="D181" s="421"/>
      <c r="E181" s="421"/>
      <c r="F181" s="421"/>
      <c r="G181" s="421"/>
      <c r="H181" s="421"/>
      <c r="I181" s="421"/>
      <c r="J181" s="421"/>
      <c r="K181" s="422"/>
      <c r="L181" s="191" t="s">
        <v>436</v>
      </c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3"/>
    </row>
    <row r="182" spans="2:24" ht="17.25" customHeight="1" x14ac:dyDescent="0.15"/>
    <row r="183" spans="2:24" ht="14.25" thickBot="1" x14ac:dyDescent="0.2"/>
    <row r="184" spans="2:24" ht="25.5" customHeight="1" thickBot="1" x14ac:dyDescent="0.2">
      <c r="B184" s="356" t="s">
        <v>500</v>
      </c>
      <c r="C184" s="356"/>
      <c r="D184" s="356"/>
      <c r="E184" s="356" t="s">
        <v>99</v>
      </c>
      <c r="F184" s="356"/>
      <c r="G184" s="356"/>
      <c r="H184" s="356"/>
      <c r="I184" s="356"/>
      <c r="J184" s="356" t="s">
        <v>100</v>
      </c>
      <c r="K184" s="356"/>
      <c r="L184" s="356"/>
    </row>
    <row r="185" spans="2:24" ht="14.25" thickBot="1" x14ac:dyDescent="0.2">
      <c r="B185" s="412" t="s">
        <v>501</v>
      </c>
      <c r="C185" s="412"/>
      <c r="D185" s="412"/>
      <c r="E185" s="344" t="s">
        <v>101</v>
      </c>
      <c r="F185" s="345"/>
      <c r="G185" s="345"/>
      <c r="H185" s="345"/>
      <c r="I185" s="346"/>
      <c r="J185" s="341" t="s">
        <v>356</v>
      </c>
      <c r="K185" s="342"/>
      <c r="L185" s="343"/>
    </row>
    <row r="186" spans="2:24" ht="17.25" customHeight="1" thickBot="1" x14ac:dyDescent="0.2">
      <c r="B186" s="412" t="s">
        <v>502</v>
      </c>
      <c r="C186" s="412"/>
      <c r="D186" s="412"/>
      <c r="E186" s="344" t="s">
        <v>105</v>
      </c>
      <c r="F186" s="345"/>
      <c r="G186" s="345"/>
      <c r="H186" s="345"/>
      <c r="I186" s="346"/>
      <c r="J186" s="341" t="s">
        <v>358</v>
      </c>
      <c r="K186" s="342"/>
      <c r="L186" s="343"/>
    </row>
    <row r="187" spans="2:24" ht="14.25" thickBot="1" x14ac:dyDescent="0.2">
      <c r="B187" s="412" t="s">
        <v>503</v>
      </c>
      <c r="C187" s="412"/>
      <c r="D187" s="412"/>
      <c r="E187" s="344" t="s">
        <v>104</v>
      </c>
      <c r="F187" s="345"/>
      <c r="G187" s="345"/>
      <c r="H187" s="345"/>
      <c r="I187" s="346"/>
      <c r="J187" s="341" t="s">
        <v>106</v>
      </c>
      <c r="K187" s="342"/>
      <c r="L187" s="343"/>
    </row>
    <row r="188" spans="2:24" ht="14.25" thickBot="1" x14ac:dyDescent="0.2">
      <c r="B188" s="412" t="s">
        <v>504</v>
      </c>
      <c r="C188" s="412"/>
      <c r="D188" s="412"/>
      <c r="E188" s="344" t="s">
        <v>102</v>
      </c>
      <c r="F188" s="345"/>
      <c r="G188" s="345"/>
      <c r="H188" s="345"/>
      <c r="I188" s="346"/>
      <c r="J188" s="341" t="s">
        <v>355</v>
      </c>
      <c r="K188" s="342"/>
      <c r="L188" s="343"/>
    </row>
    <row r="189" spans="2:24" ht="14.25" thickBot="1" x14ac:dyDescent="0.2">
      <c r="B189" s="412" t="s">
        <v>505</v>
      </c>
      <c r="C189" s="412"/>
      <c r="D189" s="412"/>
      <c r="E189" s="344" t="s">
        <v>104</v>
      </c>
      <c r="F189" s="345"/>
      <c r="G189" s="345"/>
      <c r="H189" s="345"/>
      <c r="I189" s="346"/>
      <c r="J189" s="341" t="s">
        <v>106</v>
      </c>
      <c r="K189" s="342"/>
      <c r="L189" s="343"/>
    </row>
    <row r="190" spans="2:24" ht="17.25" customHeight="1" thickBot="1" x14ac:dyDescent="0.2">
      <c r="B190" s="347" t="s">
        <v>506</v>
      </c>
      <c r="C190" s="348"/>
      <c r="D190" s="349"/>
      <c r="E190" s="344" t="s">
        <v>101</v>
      </c>
      <c r="F190" s="345"/>
      <c r="G190" s="345"/>
      <c r="H190" s="345"/>
      <c r="I190" s="346"/>
      <c r="J190" s="341" t="s">
        <v>356</v>
      </c>
      <c r="K190" s="342"/>
      <c r="L190" s="343"/>
    </row>
    <row r="191" spans="2:24" ht="17.25" customHeight="1" thickBot="1" x14ac:dyDescent="0.2">
      <c r="B191" s="350"/>
      <c r="C191" s="351"/>
      <c r="D191" s="352"/>
      <c r="E191" s="344" t="s">
        <v>102</v>
      </c>
      <c r="F191" s="345"/>
      <c r="G191" s="345"/>
      <c r="H191" s="345"/>
      <c r="I191" s="346"/>
      <c r="J191" s="341" t="s">
        <v>355</v>
      </c>
      <c r="K191" s="342"/>
      <c r="L191" s="343"/>
    </row>
    <row r="192" spans="2:24" ht="17.25" customHeight="1" thickBot="1" x14ac:dyDescent="0.2">
      <c r="B192" s="350"/>
      <c r="C192" s="351"/>
      <c r="D192" s="352"/>
      <c r="E192" s="344" t="s">
        <v>105</v>
      </c>
      <c r="F192" s="345"/>
      <c r="G192" s="345"/>
      <c r="H192" s="345"/>
      <c r="I192" s="346"/>
      <c r="J192" s="341" t="s">
        <v>358</v>
      </c>
      <c r="K192" s="342"/>
      <c r="L192" s="343"/>
    </row>
    <row r="193" spans="2:36" ht="17.25" customHeight="1" thickBot="1" x14ac:dyDescent="0.2">
      <c r="B193" s="353"/>
      <c r="C193" s="354"/>
      <c r="D193" s="355"/>
      <c r="E193" s="344" t="s">
        <v>103</v>
      </c>
      <c r="F193" s="345"/>
      <c r="G193" s="345"/>
      <c r="H193" s="345"/>
      <c r="I193" s="346"/>
      <c r="J193" s="341" t="s">
        <v>357</v>
      </c>
      <c r="K193" s="342"/>
      <c r="L193" s="343"/>
    </row>
    <row r="194" spans="2:36" ht="17.25" customHeight="1" thickBot="1" x14ac:dyDescent="0.2">
      <c r="B194" s="347" t="s">
        <v>507</v>
      </c>
      <c r="C194" s="348"/>
      <c r="D194" s="349"/>
      <c r="E194" s="344" t="s">
        <v>104</v>
      </c>
      <c r="F194" s="345"/>
      <c r="G194" s="345"/>
      <c r="H194" s="345"/>
      <c r="I194" s="346"/>
      <c r="J194" s="341" t="s">
        <v>106</v>
      </c>
      <c r="K194" s="342"/>
      <c r="L194" s="343"/>
    </row>
    <row r="195" spans="2:36" ht="17.25" customHeight="1" thickBot="1" x14ac:dyDescent="0.2">
      <c r="B195" s="353"/>
      <c r="C195" s="354"/>
      <c r="D195" s="355"/>
      <c r="E195" s="344" t="s">
        <v>103</v>
      </c>
      <c r="F195" s="345"/>
      <c r="G195" s="345"/>
      <c r="H195" s="345"/>
      <c r="I195" s="346"/>
      <c r="J195" s="341" t="s">
        <v>357</v>
      </c>
      <c r="K195" s="342"/>
      <c r="L195" s="343"/>
    </row>
    <row r="196" spans="2:36" ht="17.25" customHeight="1" x14ac:dyDescent="0.15"/>
    <row r="197" spans="2:36" ht="13.5" customHeight="1" x14ac:dyDescent="0.15"/>
    <row r="198" spans="2:36" ht="17.25" customHeight="1" x14ac:dyDescent="0.15"/>
    <row r="199" spans="2:36" ht="13.5" customHeight="1" x14ac:dyDescent="0.15"/>
    <row r="200" spans="2:36" ht="17.25" customHeight="1" x14ac:dyDescent="0.15"/>
    <row r="201" spans="2:36" ht="13.5" customHeight="1" thickBot="1" x14ac:dyDescent="0.2"/>
    <row r="202" spans="2:36" ht="17.25" customHeight="1" thickBot="1" x14ac:dyDescent="0.2">
      <c r="B202" s="356" t="s">
        <v>337</v>
      </c>
      <c r="C202" s="356"/>
      <c r="D202" s="356"/>
      <c r="E202" s="356" t="s">
        <v>99</v>
      </c>
      <c r="F202" s="356"/>
      <c r="G202" s="356"/>
      <c r="H202" s="356"/>
      <c r="I202" s="356"/>
      <c r="J202" s="356" t="s">
        <v>100</v>
      </c>
      <c r="K202" s="356"/>
      <c r="L202" s="356"/>
    </row>
    <row r="203" spans="2:36" ht="13.5" customHeight="1" thickBot="1" x14ac:dyDescent="0.2">
      <c r="B203" s="356" t="s">
        <v>338</v>
      </c>
      <c r="C203" s="356"/>
      <c r="D203" s="356"/>
      <c r="E203" s="344" t="s">
        <v>102</v>
      </c>
      <c r="F203" s="345"/>
      <c r="G203" s="345"/>
      <c r="H203" s="345"/>
      <c r="I203" s="346"/>
      <c r="J203" s="341" t="s">
        <v>355</v>
      </c>
      <c r="K203" s="342"/>
      <c r="L203" s="343"/>
    </row>
    <row r="204" spans="2:36" ht="17.25" customHeight="1" thickBot="1" x14ac:dyDescent="0.2">
      <c r="B204" s="356" t="s">
        <v>339</v>
      </c>
      <c r="C204" s="356"/>
      <c r="D204" s="356"/>
      <c r="E204" s="344" t="s">
        <v>101</v>
      </c>
      <c r="F204" s="345"/>
      <c r="G204" s="345"/>
      <c r="H204" s="345"/>
      <c r="I204" s="346"/>
      <c r="J204" s="341" t="s">
        <v>356</v>
      </c>
      <c r="K204" s="342"/>
      <c r="L204" s="343"/>
    </row>
    <row r="205" spans="2:36" ht="13.5" customHeight="1" thickBot="1" x14ac:dyDescent="0.2">
      <c r="B205" s="356" t="s">
        <v>374</v>
      </c>
      <c r="C205" s="356"/>
      <c r="D205" s="356"/>
      <c r="E205" s="344" t="s">
        <v>103</v>
      </c>
      <c r="F205" s="345"/>
      <c r="G205" s="345"/>
      <c r="H205" s="345"/>
      <c r="I205" s="346"/>
      <c r="J205" s="341" t="s">
        <v>357</v>
      </c>
      <c r="K205" s="342"/>
      <c r="L205" s="343"/>
    </row>
    <row r="206" spans="2:36" ht="17.25" customHeight="1" thickBot="1" x14ac:dyDescent="0.2">
      <c r="B206" s="356" t="s">
        <v>340</v>
      </c>
      <c r="C206" s="356"/>
      <c r="D206" s="356"/>
      <c r="E206" s="344" t="s">
        <v>105</v>
      </c>
      <c r="F206" s="345"/>
      <c r="G206" s="345"/>
      <c r="H206" s="345"/>
      <c r="I206" s="346"/>
      <c r="J206" s="341" t="s">
        <v>358</v>
      </c>
      <c r="K206" s="342"/>
      <c r="L206" s="343"/>
    </row>
    <row r="207" spans="2:36" ht="13.5" customHeight="1" thickBot="1" x14ac:dyDescent="0.2">
      <c r="B207" s="356" t="s">
        <v>375</v>
      </c>
      <c r="C207" s="356"/>
      <c r="D207" s="356"/>
      <c r="E207" s="344" t="s">
        <v>101</v>
      </c>
      <c r="F207" s="345"/>
      <c r="G207" s="345"/>
      <c r="H207" s="345"/>
      <c r="I207" s="346"/>
      <c r="J207" s="341" t="s">
        <v>356</v>
      </c>
      <c r="K207" s="342"/>
      <c r="L207" s="343"/>
      <c r="AJ207" s="74"/>
    </row>
    <row r="208" spans="2:36" ht="17.25" customHeight="1" thickBot="1" x14ac:dyDescent="0.2">
      <c r="B208" s="341" t="s">
        <v>341</v>
      </c>
      <c r="C208" s="342"/>
      <c r="D208" s="343"/>
      <c r="E208" s="344" t="s">
        <v>104</v>
      </c>
      <c r="F208" s="345"/>
      <c r="G208" s="345"/>
      <c r="H208" s="345"/>
      <c r="I208" s="346"/>
      <c r="J208" s="341" t="s">
        <v>106</v>
      </c>
      <c r="K208" s="342"/>
      <c r="L208" s="343"/>
    </row>
    <row r="209" ht="13.5" customHeight="1" x14ac:dyDescent="0.15"/>
    <row r="210" ht="17.25" customHeight="1" x14ac:dyDescent="0.15"/>
    <row r="211" ht="13.5" customHeight="1" x14ac:dyDescent="0.15"/>
    <row r="213" ht="13.5" customHeight="1" x14ac:dyDescent="0.15"/>
    <row r="215" ht="13.5" customHeight="1" x14ac:dyDescent="0.15"/>
  </sheetData>
  <mergeCells count="180">
    <mergeCell ref="U154:X155"/>
    <mergeCell ref="B178:B179"/>
    <mergeCell ref="C178:K179"/>
    <mergeCell ref="C172:K173"/>
    <mergeCell ref="C174:K175"/>
    <mergeCell ref="C176:K177"/>
    <mergeCell ref="C168:K169"/>
    <mergeCell ref="C170:K171"/>
    <mergeCell ref="L158:T159"/>
    <mergeCell ref="B162:B163"/>
    <mergeCell ref="C162:K163"/>
    <mergeCell ref="B168:B177"/>
    <mergeCell ref="L169:X169"/>
    <mergeCell ref="B160:B161"/>
    <mergeCell ref="C160:K161"/>
    <mergeCell ref="B164:B165"/>
    <mergeCell ref="C164:K165"/>
    <mergeCell ref="B166:B167"/>
    <mergeCell ref="C166:K167"/>
    <mergeCell ref="B158:B159"/>
    <mergeCell ref="I154:T155"/>
    <mergeCell ref="CU108:CY110"/>
    <mergeCell ref="CP90:CP92"/>
    <mergeCell ref="CP93:CP95"/>
    <mergeCell ref="CP96:CP98"/>
    <mergeCell ref="CP99:CP101"/>
    <mergeCell ref="CL108:CL111"/>
    <mergeCell ref="CM108:CM111"/>
    <mergeCell ref="CO108:CO113"/>
    <mergeCell ref="CP108:CP110"/>
    <mergeCell ref="CP111:CP113"/>
    <mergeCell ref="CL112:CM113"/>
    <mergeCell ref="CL95:CM95"/>
    <mergeCell ref="CL93:CM93"/>
    <mergeCell ref="CL90:CL91"/>
    <mergeCell ref="CM90:CM91"/>
    <mergeCell ref="CL101:CM101"/>
    <mergeCell ref="CL96:CL100"/>
    <mergeCell ref="CM96:CM100"/>
    <mergeCell ref="CL92:CM92"/>
    <mergeCell ref="DD30:DD32"/>
    <mergeCell ref="DC32:DC33"/>
    <mergeCell ref="DD33:DD34"/>
    <mergeCell ref="CR104:CS105"/>
    <mergeCell ref="CT104:CT105"/>
    <mergeCell ref="CK102:CK103"/>
    <mergeCell ref="CO102:CO107"/>
    <mergeCell ref="CP102:CP104"/>
    <mergeCell ref="CP105:CP107"/>
    <mergeCell ref="CL102:CL105"/>
    <mergeCell ref="CM102:CM105"/>
    <mergeCell ref="CL106:CM107"/>
    <mergeCell ref="CK85:CK86"/>
    <mergeCell ref="CO85:CO89"/>
    <mergeCell ref="CN88:CN89"/>
    <mergeCell ref="CL84:CM84"/>
    <mergeCell ref="CL89:CM89"/>
    <mergeCell ref="CL85:CL88"/>
    <mergeCell ref="CM85:CM88"/>
    <mergeCell ref="CK90:CK91"/>
    <mergeCell ref="CO90:CO95"/>
    <mergeCell ref="CK96:CK97"/>
    <mergeCell ref="CO96:CO101"/>
    <mergeCell ref="CL94:CM94"/>
    <mergeCell ref="B122:B123"/>
    <mergeCell ref="C122:H123"/>
    <mergeCell ref="B124:B125"/>
    <mergeCell ref="C124:H125"/>
    <mergeCell ref="B184:D184"/>
    <mergeCell ref="E184:I184"/>
    <mergeCell ref="J184:L184"/>
    <mergeCell ref="B185:D185"/>
    <mergeCell ref="B186:D186"/>
    <mergeCell ref="E186:I186"/>
    <mergeCell ref="J186:L186"/>
    <mergeCell ref="B138:B139"/>
    <mergeCell ref="C138:H139"/>
    <mergeCell ref="B128:B129"/>
    <mergeCell ref="B144:B145"/>
    <mergeCell ref="C144:H145"/>
    <mergeCell ref="B146:B147"/>
    <mergeCell ref="C146:H147"/>
    <mergeCell ref="B154:B155"/>
    <mergeCell ref="C154:H155"/>
    <mergeCell ref="C128:H129"/>
    <mergeCell ref="B130:B131"/>
    <mergeCell ref="C130:H131"/>
    <mergeCell ref="B132:B133"/>
    <mergeCell ref="B126:B127"/>
    <mergeCell ref="C126:H127"/>
    <mergeCell ref="J190:L190"/>
    <mergeCell ref="B188:D188"/>
    <mergeCell ref="E188:I188"/>
    <mergeCell ref="J188:L188"/>
    <mergeCell ref="B189:D189"/>
    <mergeCell ref="E189:I189"/>
    <mergeCell ref="J189:L189"/>
    <mergeCell ref="E190:I190"/>
    <mergeCell ref="B187:D187"/>
    <mergeCell ref="E187:I187"/>
    <mergeCell ref="J187:L187"/>
    <mergeCell ref="C132:H133"/>
    <mergeCell ref="B134:B135"/>
    <mergeCell ref="C134:H135"/>
    <mergeCell ref="B136:B137"/>
    <mergeCell ref="C136:H137"/>
    <mergeCell ref="B148:B149"/>
    <mergeCell ref="C148:H149"/>
    <mergeCell ref="B150:B151"/>
    <mergeCell ref="B152:B153"/>
    <mergeCell ref="B180:B181"/>
    <mergeCell ref="C180:K181"/>
    <mergeCell ref="AJ1:AL1"/>
    <mergeCell ref="U144:X145"/>
    <mergeCell ref="CL114:CL118"/>
    <mergeCell ref="CM114:CM118"/>
    <mergeCell ref="CO114:CO119"/>
    <mergeCell ref="CP114:CP119"/>
    <mergeCell ref="CL119:CM119"/>
    <mergeCell ref="AT1:AV1"/>
    <mergeCell ref="BD1:BF1"/>
    <mergeCell ref="BN1:BP1"/>
    <mergeCell ref="BX1:BZ1"/>
    <mergeCell ref="U152:X153"/>
    <mergeCell ref="U158:X159"/>
    <mergeCell ref="E185:I185"/>
    <mergeCell ref="J185:L185"/>
    <mergeCell ref="E39:F39"/>
    <mergeCell ref="E41:F41"/>
    <mergeCell ref="E43:F43"/>
    <mergeCell ref="F69:G69"/>
    <mergeCell ref="E65:F65"/>
    <mergeCell ref="E45:F45"/>
    <mergeCell ref="E67:F67"/>
    <mergeCell ref="E86:K86"/>
    <mergeCell ref="E87:K87"/>
    <mergeCell ref="C150:H151"/>
    <mergeCell ref="C152:H153"/>
    <mergeCell ref="I146:T147"/>
    <mergeCell ref="I148:T149"/>
    <mergeCell ref="I150:T151"/>
    <mergeCell ref="I152:T153"/>
    <mergeCell ref="I144:S145"/>
    <mergeCell ref="C158:K159"/>
    <mergeCell ref="U150:X151"/>
    <mergeCell ref="U146:X147"/>
    <mergeCell ref="U148:X149"/>
    <mergeCell ref="B202:D202"/>
    <mergeCell ref="E202:I202"/>
    <mergeCell ref="J202:L202"/>
    <mergeCell ref="B203:D203"/>
    <mergeCell ref="E203:I203"/>
    <mergeCell ref="J203:L203"/>
    <mergeCell ref="B204:D204"/>
    <mergeCell ref="E204:I204"/>
    <mergeCell ref="J204:L204"/>
    <mergeCell ref="B208:D208"/>
    <mergeCell ref="E208:I208"/>
    <mergeCell ref="J208:L208"/>
    <mergeCell ref="E194:I194"/>
    <mergeCell ref="J194:L194"/>
    <mergeCell ref="E191:I191"/>
    <mergeCell ref="J191:L191"/>
    <mergeCell ref="E192:I192"/>
    <mergeCell ref="J192:L192"/>
    <mergeCell ref="E193:I193"/>
    <mergeCell ref="J193:L193"/>
    <mergeCell ref="E195:I195"/>
    <mergeCell ref="J195:L195"/>
    <mergeCell ref="B190:D193"/>
    <mergeCell ref="B194:D195"/>
    <mergeCell ref="B205:D205"/>
    <mergeCell ref="E205:I205"/>
    <mergeCell ref="J205:L205"/>
    <mergeCell ref="B206:D206"/>
    <mergeCell ref="E206:I206"/>
    <mergeCell ref="J206:L206"/>
    <mergeCell ref="B207:D207"/>
    <mergeCell ref="E207:I207"/>
    <mergeCell ref="J207:L207"/>
  </mergeCells>
  <phoneticPr fontId="1"/>
  <conditionalFormatting sqref="AP1:AP1048576">
    <cfRule type="cellIs" dxfId="15" priority="4" operator="equal">
      <formula>"予"</formula>
    </cfRule>
  </conditionalFormatting>
  <conditionalFormatting sqref="AZ1:AZ1048576">
    <cfRule type="cellIs" dxfId="14" priority="5" operator="equal">
      <formula>"予"</formula>
    </cfRule>
  </conditionalFormatting>
  <conditionalFormatting sqref="BJ1:BJ1048576">
    <cfRule type="cellIs" dxfId="13" priority="3" operator="equal">
      <formula>"予"</formula>
    </cfRule>
  </conditionalFormatting>
  <conditionalFormatting sqref="BT1:BT1048576">
    <cfRule type="cellIs" dxfId="12" priority="1" operator="equal">
      <formula>"予"</formula>
    </cfRule>
  </conditionalFormatting>
  <conditionalFormatting sqref="CD1:CD1048576">
    <cfRule type="cellIs" dxfId="11" priority="6" operator="equal">
      <formula>"予"</formula>
    </cfRule>
  </conditionalFormatting>
  <dataValidations count="2">
    <dataValidation type="list" allowBlank="1" showInputMessage="1" showErrorMessage="1" sqref="BT37 AP53 CD36:CD37 AP24:AP25 BJ36 BJ23 CD24 BT65 BJ53:BJ54 AZ53 CD50 AZ37 AP36 BJ65 AZ24 BT53 BT55 BT24:BT25" xr:uid="{00000000-0002-0000-0000-000000000000}">
      <formula1>",予"</formula1>
    </dataValidation>
    <dataValidation type="list" allowBlank="1" showInputMessage="1" showErrorMessage="1" sqref="AK12:AL13 AK24:AL25 BY36:BZ37 BY24:BZ24 AK53:AL53 AU53:AV53 BO65:BP66 BY12:BZ12 BE53:BF54 BY50:BZ50 AU12:AV13 BE73:BF73 BE12:BF12 AU37:AV37 AK36:AL38 BE65:BF65 AU24:AV25 AU65:AV65 BO37:BP37 BO53:BP53 BO55:BP55 BE36:BF42 BO12:BP13 BO24:BP25 BE23:BF25" xr:uid="{00000000-0002-0000-0000-000001000000}">
      <formula1>"〇"</formula1>
    </dataValidation>
  </dataValidations>
  <printOptions horizontalCentered="1"/>
  <pageMargins left="0.31496062992125984" right="0.31496062992125984" top="0.35433070866141736" bottom="0.31496062992125984" header="0.31496062992125984" footer="0.19685039370078741"/>
  <pageSetup paperSize="9" scale="43" orientation="landscape" r:id="rId1"/>
  <headerFooter>
    <oddFooter>&amp;C※11月28日時点の内容です。内容は変更になる場合がありますのでご了承ください。詳細は各実施団体にご確認ください。</oddFooter>
  </headerFooter>
  <colBreaks count="1" manualBreakCount="1">
    <brk id="53" max="1048575" man="1"/>
  </colBreaks>
  <ignoredErrors>
    <ignoredError sqref="CV107:CY107" numberStoredAsText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-0.249977111117893"/>
    <pageSetUpPr fitToPage="1"/>
  </sheetPr>
  <dimension ref="A1:K73"/>
  <sheetViews>
    <sheetView zoomScaleNormal="100" workbookViewId="0">
      <pane xSplit="3" ySplit="2" topLeftCell="D3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M13" sqref="M13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364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 t="s">
        <v>351</v>
      </c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648</v>
      </c>
      <c r="E4" s="206" t="s">
        <v>480</v>
      </c>
      <c r="F4" s="206" t="s">
        <v>481</v>
      </c>
      <c r="G4" s="41"/>
      <c r="H4" s="41"/>
      <c r="I4" s="84" t="s">
        <v>63</v>
      </c>
      <c r="J4" s="42"/>
      <c r="K4" s="40" t="str">
        <f t="shared" ref="K4:K33" si="0">ASC(I4)</f>
        <v>10:00-12:00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602</v>
      </c>
      <c r="E5" s="206" t="s">
        <v>480</v>
      </c>
      <c r="F5" s="206" t="s">
        <v>481</v>
      </c>
      <c r="G5" s="41" t="s">
        <v>615</v>
      </c>
      <c r="H5" s="41"/>
      <c r="I5" s="84" t="s">
        <v>63</v>
      </c>
      <c r="J5" s="42"/>
      <c r="K5" s="40" t="str">
        <f t="shared" si="0"/>
        <v>10:00-12:00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646</v>
      </c>
      <c r="E6" s="206" t="s">
        <v>480</v>
      </c>
      <c r="F6" s="206" t="s">
        <v>481</v>
      </c>
      <c r="G6" s="41"/>
      <c r="H6" s="41" t="s">
        <v>647</v>
      </c>
      <c r="I6" s="84" t="s">
        <v>63</v>
      </c>
      <c r="J6" s="42"/>
      <c r="K6" s="40" t="str">
        <f t="shared" si="0"/>
        <v>10:00-12:00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604</v>
      </c>
      <c r="E7" s="206"/>
      <c r="F7" s="206" t="s">
        <v>481</v>
      </c>
      <c r="G7" s="41"/>
      <c r="H7" s="41"/>
      <c r="I7" s="84" t="s">
        <v>63</v>
      </c>
      <c r="J7" s="42" t="s">
        <v>394</v>
      </c>
      <c r="K7" s="40" t="str">
        <f t="shared" si="0"/>
        <v>10:00-12:00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603</v>
      </c>
      <c r="E8" s="206" t="s">
        <v>480</v>
      </c>
      <c r="F8" s="206" t="s">
        <v>481</v>
      </c>
      <c r="G8" s="41"/>
      <c r="H8" s="41"/>
      <c r="I8" s="84" t="s">
        <v>63</v>
      </c>
      <c r="J8" s="42"/>
      <c r="K8" s="40" t="str">
        <f t="shared" si="0"/>
        <v>10:00-12:00</v>
      </c>
    </row>
    <row r="9" spans="1:11" ht="16.5" customHeight="1" x14ac:dyDescent="0.15">
      <c r="A9" s="43">
        <v>7</v>
      </c>
      <c r="B9" s="43" t="s">
        <v>10</v>
      </c>
      <c r="C9" s="76"/>
      <c r="D9" s="41"/>
      <c r="E9" s="206"/>
      <c r="F9" s="206"/>
      <c r="G9" s="41"/>
      <c r="H9" s="41"/>
      <c r="I9" s="84" t="s">
        <v>351</v>
      </c>
      <c r="J9" s="42"/>
      <c r="K9" s="40" t="str">
        <f t="shared" si="0"/>
        <v/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605</v>
      </c>
      <c r="E11" s="206"/>
      <c r="F11" s="206" t="s">
        <v>481</v>
      </c>
      <c r="G11" s="41"/>
      <c r="H11" s="41"/>
      <c r="I11" s="84" t="s">
        <v>614</v>
      </c>
      <c r="J11" s="42"/>
      <c r="K11" s="40" t="str">
        <f t="shared" si="0"/>
        <v>9:30-15:00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606</v>
      </c>
      <c r="E12" s="206"/>
      <c r="F12" s="206" t="s">
        <v>481</v>
      </c>
      <c r="G12" s="41" t="s">
        <v>615</v>
      </c>
      <c r="H12" s="41"/>
      <c r="I12" s="84" t="s">
        <v>568</v>
      </c>
      <c r="J12" s="42" t="s">
        <v>394</v>
      </c>
      <c r="K12" s="40" t="str">
        <f t="shared" si="0"/>
        <v>10:10-12:00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649</v>
      </c>
      <c r="E13" s="206"/>
      <c r="F13" s="206" t="s">
        <v>481</v>
      </c>
      <c r="G13" s="41" t="s">
        <v>690</v>
      </c>
      <c r="H13" s="41"/>
      <c r="I13" s="84" t="s">
        <v>568</v>
      </c>
      <c r="J13" s="42" t="s">
        <v>394</v>
      </c>
      <c r="K13" s="40" t="str">
        <f t="shared" si="0"/>
        <v>10:10-12:00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604</v>
      </c>
      <c r="E14" s="206"/>
      <c r="F14" s="206" t="s">
        <v>481</v>
      </c>
      <c r="G14" s="41"/>
      <c r="H14" s="41"/>
      <c r="I14" s="84" t="s">
        <v>63</v>
      </c>
      <c r="J14" s="42" t="s">
        <v>394</v>
      </c>
      <c r="K14" s="40" t="str">
        <f t="shared" si="0"/>
        <v>10:00-12:00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649</v>
      </c>
      <c r="E15" s="206"/>
      <c r="F15" s="206" t="s">
        <v>481</v>
      </c>
      <c r="G15" s="41" t="s">
        <v>690</v>
      </c>
      <c r="H15" s="41"/>
      <c r="I15" s="85" t="s">
        <v>568</v>
      </c>
      <c r="J15" s="42" t="s">
        <v>394</v>
      </c>
      <c r="K15" s="40" t="str">
        <f t="shared" si="0"/>
        <v>10:10-12:00</v>
      </c>
    </row>
    <row r="16" spans="1:11" ht="16.5" customHeight="1" x14ac:dyDescent="0.15">
      <c r="A16" s="43">
        <v>14</v>
      </c>
      <c r="B16" s="43" t="s">
        <v>10</v>
      </c>
      <c r="C16" s="76"/>
      <c r="D16" s="41"/>
      <c r="E16" s="206"/>
      <c r="F16" s="206"/>
      <c r="G16" s="41"/>
      <c r="H16" s="41"/>
      <c r="I16" s="84" t="s">
        <v>351</v>
      </c>
      <c r="J16" s="42"/>
      <c r="K16" s="40" t="str">
        <f t="shared" si="0"/>
        <v/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608</v>
      </c>
      <c r="E18" s="206" t="s">
        <v>480</v>
      </c>
      <c r="F18" s="206" t="s">
        <v>481</v>
      </c>
      <c r="G18" s="41" t="s">
        <v>464</v>
      </c>
      <c r="H18" s="41"/>
      <c r="I18" s="84" t="s">
        <v>63</v>
      </c>
      <c r="J18" s="42"/>
      <c r="K18" s="40" t="str">
        <f t="shared" si="0"/>
        <v>10:00-12:00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609</v>
      </c>
      <c r="E19" s="206"/>
      <c r="F19" s="206" t="s">
        <v>481</v>
      </c>
      <c r="G19" s="41" t="s">
        <v>615</v>
      </c>
      <c r="H19" s="41" t="s">
        <v>680</v>
      </c>
      <c r="I19" s="84" t="s">
        <v>565</v>
      </c>
      <c r="J19" s="42" t="s">
        <v>394</v>
      </c>
      <c r="K19" s="40" t="str">
        <f t="shared" si="0"/>
        <v>10:30-12:00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610</v>
      </c>
      <c r="E20" s="206" t="s">
        <v>480</v>
      </c>
      <c r="F20" s="206" t="s">
        <v>481</v>
      </c>
      <c r="G20" s="41"/>
      <c r="H20" s="41"/>
      <c r="I20" s="84" t="s">
        <v>63</v>
      </c>
      <c r="J20" s="42"/>
      <c r="K20" s="40" t="str">
        <f t="shared" si="0"/>
        <v>10:00-12:00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604</v>
      </c>
      <c r="E21" s="206"/>
      <c r="F21" s="206" t="s">
        <v>481</v>
      </c>
      <c r="G21" s="41"/>
      <c r="H21" s="41"/>
      <c r="I21" s="84" t="s">
        <v>63</v>
      </c>
      <c r="J21" s="42" t="s">
        <v>394</v>
      </c>
      <c r="K21" s="40" t="str">
        <f t="shared" si="0"/>
        <v>10:00-12:00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611</v>
      </c>
      <c r="E22" s="206"/>
      <c r="F22" s="206" t="s">
        <v>481</v>
      </c>
      <c r="G22" s="41" t="s">
        <v>607</v>
      </c>
      <c r="H22" s="41" t="s">
        <v>681</v>
      </c>
      <c r="I22" s="84" t="s">
        <v>565</v>
      </c>
      <c r="J22" s="42" t="s">
        <v>394</v>
      </c>
      <c r="K22" s="40" t="str">
        <f t="shared" si="0"/>
        <v>10:30-12:00</v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41"/>
      <c r="I23" s="84" t="s">
        <v>351</v>
      </c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612</v>
      </c>
      <c r="E25" s="206" t="s">
        <v>480</v>
      </c>
      <c r="F25" s="206" t="s">
        <v>481</v>
      </c>
      <c r="G25" s="41"/>
      <c r="H25" s="41"/>
      <c r="I25" s="84" t="s">
        <v>63</v>
      </c>
      <c r="J25" s="42"/>
      <c r="K25" s="40" t="str">
        <f t="shared" si="0"/>
        <v>10:00-12:00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612</v>
      </c>
      <c r="E26" s="206" t="s">
        <v>480</v>
      </c>
      <c r="F26" s="206" t="s">
        <v>481</v>
      </c>
      <c r="G26" s="41"/>
      <c r="H26" s="41"/>
      <c r="I26" s="84" t="s">
        <v>63</v>
      </c>
      <c r="J26" s="42"/>
      <c r="K26" s="40" t="str">
        <f t="shared" si="0"/>
        <v>10:00-12:00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613</v>
      </c>
      <c r="E27" s="206"/>
      <c r="F27" s="206" t="s">
        <v>481</v>
      </c>
      <c r="G27" s="41"/>
      <c r="H27" s="41"/>
      <c r="I27" s="84" t="s">
        <v>614</v>
      </c>
      <c r="J27" s="42"/>
      <c r="K27" s="40" t="str">
        <f t="shared" si="0"/>
        <v>9:30-15:00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613</v>
      </c>
      <c r="E28" s="206"/>
      <c r="F28" s="206" t="s">
        <v>481</v>
      </c>
      <c r="G28" s="41"/>
      <c r="H28" s="41"/>
      <c r="I28" s="84" t="s">
        <v>614</v>
      </c>
      <c r="J28" s="42"/>
      <c r="K28" s="40" t="str">
        <f t="shared" si="0"/>
        <v>9:30-15:00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613</v>
      </c>
      <c r="E29" s="206"/>
      <c r="F29" s="206" t="s">
        <v>481</v>
      </c>
      <c r="G29" s="41"/>
      <c r="H29" s="41"/>
      <c r="I29" s="85" t="s">
        <v>614</v>
      </c>
      <c r="J29" s="42"/>
      <c r="K29" s="40" t="str">
        <f t="shared" si="0"/>
        <v>9:30-15:00</v>
      </c>
    </row>
    <row r="30" spans="1:11" ht="16.5" customHeight="1" x14ac:dyDescent="0.15">
      <c r="A30" s="43">
        <v>28</v>
      </c>
      <c r="B30" s="43" t="s">
        <v>10</v>
      </c>
      <c r="C30" s="76"/>
      <c r="D30" s="41"/>
      <c r="E30" s="206"/>
      <c r="F30" s="206"/>
      <c r="G30" s="41"/>
      <c r="H30" s="41"/>
      <c r="I30" s="84" t="s">
        <v>351</v>
      </c>
      <c r="J30" s="42"/>
      <c r="K30" s="40" t="str">
        <f t="shared" si="0"/>
        <v/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3" priority="1" operator="equal">
      <formula>"予"</formula>
    </cfRule>
  </conditionalFormatting>
  <dataValidations count="3">
    <dataValidation type="list" allowBlank="1" showInputMessage="1" showErrorMessage="1" sqref="J3:J33" xr:uid="{00000000-0002-0000-0900-000000000000}">
      <formula1>",予"</formula1>
    </dataValidation>
    <dataValidation type="list" allowBlank="1" showInputMessage="1" showErrorMessage="1" sqref="E3:E33" xr:uid="{00000000-0002-0000-0900-000001000000}">
      <formula1>"室内"</formula1>
    </dataValidation>
    <dataValidation type="list" allowBlank="1" showInputMessage="1" showErrorMessage="1" sqref="F3:F33" xr:uid="{00000000-0002-0000-0900-000002000000}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-0.249977111117893"/>
    <pageSetUpPr fitToPage="1"/>
  </sheetPr>
  <dimension ref="A1:K73"/>
  <sheetViews>
    <sheetView zoomScaleNormal="100" workbookViewId="0">
      <pane xSplit="3" ySplit="2" topLeftCell="D20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O26" sqref="O26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350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78"/>
      <c r="I3" s="84"/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479</v>
      </c>
      <c r="E4" s="206" t="s">
        <v>480</v>
      </c>
      <c r="F4" s="206" t="s">
        <v>481</v>
      </c>
      <c r="G4" s="41"/>
      <c r="H4" s="78" t="s">
        <v>178</v>
      </c>
      <c r="I4" s="84" t="s">
        <v>405</v>
      </c>
      <c r="J4" s="42"/>
      <c r="K4" s="40" t="str">
        <f t="shared" ref="K4:K33" si="0">ASC(I4)</f>
        <v>10:00-11:00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528</v>
      </c>
      <c r="E5" s="206" t="s">
        <v>480</v>
      </c>
      <c r="F5" s="206" t="s">
        <v>481</v>
      </c>
      <c r="G5" s="41"/>
      <c r="H5" s="78" t="s">
        <v>178</v>
      </c>
      <c r="I5" s="84" t="s">
        <v>529</v>
      </c>
      <c r="J5" s="42"/>
      <c r="K5" s="40" t="str">
        <f t="shared" si="0"/>
        <v>9:30-11:00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528</v>
      </c>
      <c r="E6" s="206" t="s">
        <v>480</v>
      </c>
      <c r="F6" s="206" t="s">
        <v>481</v>
      </c>
      <c r="G6" s="41"/>
      <c r="H6" s="78" t="s">
        <v>178</v>
      </c>
      <c r="I6" s="84" t="s">
        <v>529</v>
      </c>
      <c r="J6" s="42"/>
      <c r="K6" s="40" t="str">
        <f t="shared" si="0"/>
        <v>9:30-11:00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528</v>
      </c>
      <c r="E7" s="206" t="s">
        <v>480</v>
      </c>
      <c r="F7" s="206" t="s">
        <v>481</v>
      </c>
      <c r="G7" s="41"/>
      <c r="H7" s="78" t="s">
        <v>178</v>
      </c>
      <c r="I7" s="84" t="s">
        <v>529</v>
      </c>
      <c r="J7" s="42"/>
      <c r="K7" s="40" t="str">
        <f t="shared" si="0"/>
        <v>9:30-11:00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482</v>
      </c>
      <c r="E8" s="206" t="s">
        <v>480</v>
      </c>
      <c r="F8" s="206" t="s">
        <v>481</v>
      </c>
      <c r="G8" s="41" t="s">
        <v>580</v>
      </c>
      <c r="H8" s="78" t="s">
        <v>178</v>
      </c>
      <c r="I8" s="84" t="s">
        <v>483</v>
      </c>
      <c r="J8" s="42" t="s">
        <v>394</v>
      </c>
      <c r="K8" s="40" t="str">
        <f t="shared" si="0"/>
        <v>9:30∼10:00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528</v>
      </c>
      <c r="E9" s="206" t="s">
        <v>480</v>
      </c>
      <c r="F9" s="206" t="s">
        <v>481</v>
      </c>
      <c r="G9" s="41"/>
      <c r="H9" s="78" t="s">
        <v>178</v>
      </c>
      <c r="I9" s="84" t="s">
        <v>529</v>
      </c>
      <c r="J9" s="42"/>
      <c r="K9" s="40" t="str">
        <f t="shared" si="0"/>
        <v>9:30-11:00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78"/>
      <c r="I10" s="84"/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528</v>
      </c>
      <c r="E11" s="206" t="s">
        <v>480</v>
      </c>
      <c r="F11" s="206" t="s">
        <v>481</v>
      </c>
      <c r="G11" s="41"/>
      <c r="H11" s="78" t="s">
        <v>178</v>
      </c>
      <c r="I11" s="84" t="s">
        <v>529</v>
      </c>
      <c r="J11" s="42"/>
      <c r="K11" s="40" t="str">
        <f t="shared" si="0"/>
        <v>9:30-11:00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528</v>
      </c>
      <c r="E12" s="206" t="s">
        <v>480</v>
      </c>
      <c r="F12" s="206" t="s">
        <v>481</v>
      </c>
      <c r="G12" s="41"/>
      <c r="H12" s="78" t="s">
        <v>178</v>
      </c>
      <c r="I12" s="84" t="s">
        <v>529</v>
      </c>
      <c r="J12" s="42"/>
      <c r="K12" s="40" t="str">
        <f t="shared" si="0"/>
        <v>9:30-11:00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528</v>
      </c>
      <c r="E13" s="206" t="s">
        <v>480</v>
      </c>
      <c r="F13" s="206" t="s">
        <v>481</v>
      </c>
      <c r="G13" s="41"/>
      <c r="H13" s="78" t="s">
        <v>178</v>
      </c>
      <c r="I13" s="84" t="s">
        <v>529</v>
      </c>
      <c r="J13" s="42"/>
      <c r="K13" s="40" t="str">
        <f t="shared" si="0"/>
        <v>9:30-11:00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528</v>
      </c>
      <c r="E14" s="206" t="s">
        <v>480</v>
      </c>
      <c r="F14" s="206" t="s">
        <v>481</v>
      </c>
      <c r="G14" s="41"/>
      <c r="H14" s="78" t="s">
        <v>178</v>
      </c>
      <c r="I14" s="84" t="s">
        <v>529</v>
      </c>
      <c r="J14" s="42"/>
      <c r="K14" s="40" t="str">
        <f t="shared" si="0"/>
        <v>9:30-11:00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479</v>
      </c>
      <c r="E15" s="206" t="s">
        <v>480</v>
      </c>
      <c r="F15" s="206" t="s">
        <v>481</v>
      </c>
      <c r="G15" s="41"/>
      <c r="H15" s="78" t="s">
        <v>178</v>
      </c>
      <c r="I15" s="84" t="s">
        <v>405</v>
      </c>
      <c r="J15" s="42"/>
      <c r="K15" s="40" t="str">
        <f t="shared" si="0"/>
        <v>10:00-11:00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528</v>
      </c>
      <c r="E16" s="206" t="s">
        <v>480</v>
      </c>
      <c r="F16" s="206" t="s">
        <v>481</v>
      </c>
      <c r="G16" s="41"/>
      <c r="H16" s="78" t="s">
        <v>178</v>
      </c>
      <c r="I16" s="84" t="s">
        <v>529</v>
      </c>
      <c r="J16" s="42"/>
      <c r="K16" s="40" t="str">
        <f t="shared" si="0"/>
        <v>9:30-11:00</v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78"/>
      <c r="I17" s="84"/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528</v>
      </c>
      <c r="E18" s="206" t="s">
        <v>480</v>
      </c>
      <c r="F18" s="206" t="s">
        <v>481</v>
      </c>
      <c r="G18" s="41"/>
      <c r="H18" s="78" t="s">
        <v>178</v>
      </c>
      <c r="I18" s="84" t="s">
        <v>529</v>
      </c>
      <c r="J18" s="42"/>
      <c r="K18" s="40" t="str">
        <f t="shared" si="0"/>
        <v>9:30-11:00</v>
      </c>
    </row>
    <row r="19" spans="1:11" ht="16.5" customHeight="1" x14ac:dyDescent="0.15">
      <c r="A19" s="43">
        <v>17</v>
      </c>
      <c r="B19" s="43" t="s">
        <v>6</v>
      </c>
      <c r="C19" s="76"/>
      <c r="D19" s="41"/>
      <c r="E19" s="206"/>
      <c r="F19" s="206"/>
      <c r="G19" s="41"/>
      <c r="H19" s="78"/>
      <c r="I19" s="84"/>
      <c r="J19" s="42"/>
      <c r="K19" s="40" t="str">
        <f t="shared" si="0"/>
        <v/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528</v>
      </c>
      <c r="E20" s="206" t="s">
        <v>480</v>
      </c>
      <c r="F20" s="206" t="s">
        <v>481</v>
      </c>
      <c r="G20" s="41"/>
      <c r="H20" s="78" t="s">
        <v>178</v>
      </c>
      <c r="I20" s="84" t="s">
        <v>529</v>
      </c>
      <c r="J20" s="42"/>
      <c r="K20" s="40" t="str">
        <f t="shared" si="0"/>
        <v>9:30-11:00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528</v>
      </c>
      <c r="E21" s="206" t="s">
        <v>480</v>
      </c>
      <c r="F21" s="206" t="s">
        <v>481</v>
      </c>
      <c r="G21" s="41"/>
      <c r="H21" s="78" t="s">
        <v>178</v>
      </c>
      <c r="I21" s="84" t="s">
        <v>529</v>
      </c>
      <c r="J21" s="42"/>
      <c r="K21" s="40" t="str">
        <f t="shared" si="0"/>
        <v>9:30-11:00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484</v>
      </c>
      <c r="E22" s="206" t="s">
        <v>480</v>
      </c>
      <c r="F22" s="206" t="s">
        <v>481</v>
      </c>
      <c r="G22" s="41" t="s">
        <v>485</v>
      </c>
      <c r="H22" s="78" t="s">
        <v>178</v>
      </c>
      <c r="I22" s="84" t="s">
        <v>486</v>
      </c>
      <c r="J22" s="42" t="s">
        <v>394</v>
      </c>
      <c r="K22" s="40" t="str">
        <f t="shared" si="0"/>
        <v>10:00∼11:00</v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78"/>
      <c r="I23" s="84"/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78"/>
      <c r="I24" s="84"/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528</v>
      </c>
      <c r="E25" s="206" t="s">
        <v>480</v>
      </c>
      <c r="F25" s="206" t="s">
        <v>481</v>
      </c>
      <c r="G25" s="41"/>
      <c r="H25" s="78" t="s">
        <v>178</v>
      </c>
      <c r="I25" s="84" t="s">
        <v>529</v>
      </c>
      <c r="J25" s="42"/>
      <c r="K25" s="40" t="str">
        <f t="shared" si="0"/>
        <v>9:30-11:00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528</v>
      </c>
      <c r="E26" s="206" t="s">
        <v>480</v>
      </c>
      <c r="F26" s="206" t="s">
        <v>481</v>
      </c>
      <c r="G26" s="41"/>
      <c r="H26" s="78" t="s">
        <v>178</v>
      </c>
      <c r="I26" s="84" t="s">
        <v>529</v>
      </c>
      <c r="J26" s="42"/>
      <c r="K26" s="40" t="str">
        <f t="shared" si="0"/>
        <v>9:30-11:00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484</v>
      </c>
      <c r="E27" s="206" t="s">
        <v>480</v>
      </c>
      <c r="F27" s="206" t="s">
        <v>481</v>
      </c>
      <c r="G27" s="41" t="s">
        <v>581</v>
      </c>
      <c r="H27" s="78" t="s">
        <v>178</v>
      </c>
      <c r="I27" s="84" t="s">
        <v>486</v>
      </c>
      <c r="J27" s="42" t="s">
        <v>394</v>
      </c>
      <c r="K27" s="40" t="str">
        <f t="shared" si="0"/>
        <v>10:00∼11:00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528</v>
      </c>
      <c r="E28" s="206" t="s">
        <v>480</v>
      </c>
      <c r="F28" s="206" t="s">
        <v>481</v>
      </c>
      <c r="G28" s="41"/>
      <c r="H28" s="78" t="s">
        <v>178</v>
      </c>
      <c r="I28" s="84" t="s">
        <v>529</v>
      </c>
      <c r="J28" s="42"/>
      <c r="K28" s="40" t="str">
        <f t="shared" si="0"/>
        <v>9:30-11:00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528</v>
      </c>
      <c r="E29" s="206" t="s">
        <v>480</v>
      </c>
      <c r="F29" s="206" t="s">
        <v>481</v>
      </c>
      <c r="G29" s="41"/>
      <c r="H29" s="78" t="s">
        <v>178</v>
      </c>
      <c r="I29" s="84" t="s">
        <v>529</v>
      </c>
      <c r="J29" s="42"/>
      <c r="K29" s="40" t="str">
        <f t="shared" si="0"/>
        <v>9:30-11:00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528</v>
      </c>
      <c r="E30" s="206" t="s">
        <v>480</v>
      </c>
      <c r="F30" s="206" t="s">
        <v>481</v>
      </c>
      <c r="G30" s="41"/>
      <c r="H30" s="78" t="s">
        <v>178</v>
      </c>
      <c r="I30" s="84" t="s">
        <v>529</v>
      </c>
      <c r="J30" s="42"/>
      <c r="K30" s="40" t="str">
        <f t="shared" si="0"/>
        <v>9:30-11:00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78"/>
      <c r="I31" s="85"/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78"/>
      <c r="I32" s="85"/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/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I1:J1"/>
    <mergeCell ref="D2:F2"/>
    <mergeCell ref="A1:G1"/>
  </mergeCells>
  <phoneticPr fontId="1"/>
  <conditionalFormatting sqref="J3:J33">
    <cfRule type="cellIs" dxfId="2" priority="1" operator="equal">
      <formula>"予"</formula>
    </cfRule>
  </conditionalFormatting>
  <dataValidations count="3">
    <dataValidation type="list" allowBlank="1" showInputMessage="1" showErrorMessage="1" sqref="J3:J33" xr:uid="{00000000-0002-0000-0A00-000000000000}">
      <formula1>",予"</formula1>
    </dataValidation>
    <dataValidation type="list" allowBlank="1" showInputMessage="1" showErrorMessage="1" sqref="F3:F33" xr:uid="{00000000-0002-0000-0A00-000001000000}">
      <formula1>"園庭"</formula1>
    </dataValidation>
    <dataValidation type="list" allowBlank="1" showInputMessage="1" showErrorMessage="1" sqref="E3:E33" xr:uid="{00000000-0002-0000-0A00-000002000000}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-0.249977111117893"/>
    <pageSetUpPr fitToPage="1"/>
  </sheetPr>
  <dimension ref="A1:K73"/>
  <sheetViews>
    <sheetView zoomScaleNormal="100" workbookViewId="0">
      <pane xSplit="3" ySplit="2" topLeftCell="D3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D31" sqref="D31:D33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387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78"/>
      <c r="I3" s="84" t="s">
        <v>351</v>
      </c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/>
      <c r="E4" s="206"/>
      <c r="F4" s="206"/>
      <c r="G4" s="41"/>
      <c r="H4" s="78"/>
      <c r="I4" s="84" t="s">
        <v>351</v>
      </c>
      <c r="J4" s="42"/>
      <c r="K4" s="40" t="str">
        <f t="shared" ref="K4:K33" si="0">ASC(I4)</f>
        <v/>
      </c>
    </row>
    <row r="5" spans="1:11" ht="16.5" customHeight="1" x14ac:dyDescent="0.15">
      <c r="A5" s="43">
        <v>3</v>
      </c>
      <c r="B5" s="43" t="s">
        <v>6</v>
      </c>
      <c r="C5" s="76"/>
      <c r="D5" s="41"/>
      <c r="E5" s="206"/>
      <c r="F5" s="206"/>
      <c r="G5" s="41"/>
      <c r="H5" s="78"/>
      <c r="I5" s="84" t="s">
        <v>351</v>
      </c>
      <c r="J5" s="42"/>
      <c r="K5" s="40" t="str">
        <f t="shared" si="0"/>
        <v/>
      </c>
    </row>
    <row r="6" spans="1:11" ht="16.5" customHeight="1" x14ac:dyDescent="0.15">
      <c r="A6" s="43">
        <v>4</v>
      </c>
      <c r="B6" s="43" t="s">
        <v>7</v>
      </c>
      <c r="C6" s="76"/>
      <c r="D6" s="41" t="s">
        <v>487</v>
      </c>
      <c r="E6" s="206"/>
      <c r="F6" s="206"/>
      <c r="G6" s="41"/>
      <c r="H6" s="78" t="s">
        <v>530</v>
      </c>
      <c r="I6" s="84" t="s">
        <v>527</v>
      </c>
      <c r="J6" s="42"/>
      <c r="K6" s="40" t="str">
        <f t="shared" si="0"/>
        <v>10:00-11:45</v>
      </c>
    </row>
    <row r="7" spans="1:11" ht="16.5" customHeight="1" x14ac:dyDescent="0.15">
      <c r="A7" s="43">
        <v>5</v>
      </c>
      <c r="B7" s="43" t="s">
        <v>8</v>
      </c>
      <c r="C7" s="76"/>
      <c r="D7" s="41"/>
      <c r="E7" s="206"/>
      <c r="F7" s="206"/>
      <c r="G7" s="41"/>
      <c r="H7" s="78"/>
      <c r="I7" s="84" t="s">
        <v>351</v>
      </c>
      <c r="J7" s="42"/>
      <c r="K7" s="40" t="str">
        <f t="shared" si="0"/>
        <v/>
      </c>
    </row>
    <row r="8" spans="1:11" ht="16.5" customHeight="1" x14ac:dyDescent="0.15">
      <c r="A8" s="43">
        <v>6</v>
      </c>
      <c r="B8" s="43" t="s">
        <v>9</v>
      </c>
      <c r="C8" s="76"/>
      <c r="D8" s="41"/>
      <c r="E8" s="206"/>
      <c r="F8" s="206"/>
      <c r="G8" s="41"/>
      <c r="H8" s="78"/>
      <c r="I8" s="84" t="s">
        <v>351</v>
      </c>
      <c r="J8" s="42"/>
      <c r="K8" s="40" t="str">
        <f t="shared" si="0"/>
        <v/>
      </c>
    </row>
    <row r="9" spans="1:11" ht="16.5" customHeight="1" x14ac:dyDescent="0.15">
      <c r="A9" s="43">
        <v>7</v>
      </c>
      <c r="B9" s="43" t="s">
        <v>10</v>
      </c>
      <c r="C9" s="76"/>
      <c r="D9" s="41"/>
      <c r="E9" s="206"/>
      <c r="F9" s="206"/>
      <c r="G9" s="41"/>
      <c r="H9" s="78"/>
      <c r="I9" s="84" t="s">
        <v>351</v>
      </c>
      <c r="J9" s="42"/>
      <c r="K9" s="40" t="str">
        <f t="shared" si="0"/>
        <v/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78"/>
      <c r="I10" s="84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/>
      <c r="E11" s="206"/>
      <c r="F11" s="206"/>
      <c r="G11" s="41"/>
      <c r="H11" s="78"/>
      <c r="I11" s="84" t="s">
        <v>351</v>
      </c>
      <c r="J11" s="42"/>
      <c r="K11" s="40" t="str">
        <f t="shared" si="0"/>
        <v/>
      </c>
    </row>
    <row r="12" spans="1:11" ht="16.5" customHeight="1" x14ac:dyDescent="0.15">
      <c r="A12" s="43">
        <v>10</v>
      </c>
      <c r="B12" s="43" t="s">
        <v>6</v>
      </c>
      <c r="C12" s="76"/>
      <c r="D12" s="41"/>
      <c r="E12" s="206"/>
      <c r="F12" s="206"/>
      <c r="G12" s="41"/>
      <c r="H12" s="78"/>
      <c r="I12" s="84" t="s">
        <v>351</v>
      </c>
      <c r="J12" s="42"/>
      <c r="K12" s="40" t="str">
        <f t="shared" si="0"/>
        <v/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488</v>
      </c>
      <c r="E13" s="206"/>
      <c r="F13" s="206"/>
      <c r="G13" s="41"/>
      <c r="H13" s="78" t="s">
        <v>530</v>
      </c>
      <c r="I13" s="84" t="s">
        <v>527</v>
      </c>
      <c r="J13" s="42"/>
      <c r="K13" s="40" t="str">
        <f t="shared" si="0"/>
        <v>10:00-11:45</v>
      </c>
    </row>
    <row r="14" spans="1:11" ht="16.5" customHeight="1" x14ac:dyDescent="0.15">
      <c r="A14" s="43">
        <v>12</v>
      </c>
      <c r="B14" s="43" t="s">
        <v>8</v>
      </c>
      <c r="C14" s="76"/>
      <c r="D14" s="41"/>
      <c r="E14" s="206"/>
      <c r="F14" s="206"/>
      <c r="G14" s="41"/>
      <c r="H14" s="78"/>
      <c r="I14" s="84" t="s">
        <v>351</v>
      </c>
      <c r="J14" s="42"/>
      <c r="K14" s="40" t="str">
        <f t="shared" si="0"/>
        <v/>
      </c>
    </row>
    <row r="15" spans="1:11" ht="16.5" customHeight="1" x14ac:dyDescent="0.15">
      <c r="A15" s="43">
        <v>13</v>
      </c>
      <c r="B15" s="43" t="s">
        <v>9</v>
      </c>
      <c r="C15" s="76"/>
      <c r="D15" s="41"/>
      <c r="E15" s="206"/>
      <c r="F15" s="206"/>
      <c r="G15" s="41"/>
      <c r="H15" s="41"/>
      <c r="I15" s="84" t="s">
        <v>351</v>
      </c>
      <c r="J15" s="42"/>
      <c r="K15" s="40" t="str">
        <f t="shared" si="0"/>
        <v/>
      </c>
    </row>
    <row r="16" spans="1:11" ht="16.5" customHeight="1" x14ac:dyDescent="0.15">
      <c r="A16" s="43">
        <v>14</v>
      </c>
      <c r="B16" s="43" t="s">
        <v>10</v>
      </c>
      <c r="C16" s="76"/>
      <c r="D16" s="41"/>
      <c r="E16" s="206"/>
      <c r="F16" s="206"/>
      <c r="G16" s="41"/>
      <c r="H16" s="78"/>
      <c r="I16" s="84" t="s">
        <v>351</v>
      </c>
      <c r="J16" s="42"/>
      <c r="K16" s="40" t="str">
        <f t="shared" si="0"/>
        <v/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78"/>
      <c r="I17" s="84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/>
      <c r="E18" s="206"/>
      <c r="F18" s="206"/>
      <c r="G18" s="41"/>
      <c r="H18" s="78"/>
      <c r="I18" s="84" t="s">
        <v>351</v>
      </c>
      <c r="J18" s="42"/>
      <c r="K18" s="40" t="str">
        <f t="shared" si="0"/>
        <v/>
      </c>
    </row>
    <row r="19" spans="1:11" ht="16.5" customHeight="1" x14ac:dyDescent="0.15">
      <c r="A19" s="43">
        <v>17</v>
      </c>
      <c r="B19" s="43" t="s">
        <v>6</v>
      </c>
      <c r="C19" s="76"/>
      <c r="D19" s="41"/>
      <c r="E19" s="206"/>
      <c r="F19" s="206"/>
      <c r="G19" s="41"/>
      <c r="H19" s="78"/>
      <c r="I19" s="84" t="s">
        <v>351</v>
      </c>
      <c r="J19" s="42"/>
      <c r="K19" s="40" t="str">
        <f t="shared" si="0"/>
        <v/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489</v>
      </c>
      <c r="E20" s="206"/>
      <c r="F20" s="206"/>
      <c r="G20" s="41"/>
      <c r="H20" s="78" t="s">
        <v>530</v>
      </c>
      <c r="I20" s="84" t="s">
        <v>527</v>
      </c>
      <c r="J20" s="42"/>
      <c r="K20" s="40" t="str">
        <f t="shared" si="0"/>
        <v>10:00-11:45</v>
      </c>
    </row>
    <row r="21" spans="1:11" ht="16.5" customHeight="1" x14ac:dyDescent="0.15">
      <c r="A21" s="43">
        <v>19</v>
      </c>
      <c r="B21" s="43" t="s">
        <v>8</v>
      </c>
      <c r="C21" s="76"/>
      <c r="D21" s="41"/>
      <c r="E21" s="206"/>
      <c r="F21" s="206"/>
      <c r="G21" s="41"/>
      <c r="H21" s="78"/>
      <c r="I21" s="84" t="s">
        <v>351</v>
      </c>
      <c r="J21" s="42"/>
      <c r="K21" s="40" t="str">
        <f t="shared" si="0"/>
        <v/>
      </c>
    </row>
    <row r="22" spans="1:11" ht="16.5" customHeight="1" x14ac:dyDescent="0.15">
      <c r="A22" s="43">
        <v>20</v>
      </c>
      <c r="B22" s="43" t="s">
        <v>9</v>
      </c>
      <c r="C22" s="76"/>
      <c r="D22" s="41"/>
      <c r="E22" s="206"/>
      <c r="F22" s="206"/>
      <c r="G22" s="41"/>
      <c r="H22" s="78"/>
      <c r="I22" s="84" t="s">
        <v>351</v>
      </c>
      <c r="J22" s="42"/>
      <c r="K22" s="40" t="str">
        <f t="shared" si="0"/>
        <v/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78"/>
      <c r="I23" s="84" t="s">
        <v>351</v>
      </c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78"/>
      <c r="I24" s="84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/>
      <c r="E25" s="206"/>
      <c r="F25" s="206"/>
      <c r="G25" s="41"/>
      <c r="H25" s="78"/>
      <c r="I25" s="84" t="s">
        <v>351</v>
      </c>
      <c r="J25" s="42"/>
      <c r="K25" s="40" t="str">
        <f t="shared" si="0"/>
        <v/>
      </c>
    </row>
    <row r="26" spans="1:11" ht="16.5" customHeight="1" x14ac:dyDescent="0.15">
      <c r="A26" s="43">
        <v>24</v>
      </c>
      <c r="B26" s="43" t="s">
        <v>6</v>
      </c>
      <c r="C26" s="76"/>
      <c r="D26" s="41"/>
      <c r="E26" s="206"/>
      <c r="F26" s="206"/>
      <c r="G26" s="41"/>
      <c r="H26" s="78"/>
      <c r="I26" s="84" t="s">
        <v>351</v>
      </c>
      <c r="J26" s="42"/>
      <c r="K26" s="40" t="str">
        <f t="shared" si="0"/>
        <v/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490</v>
      </c>
      <c r="E27" s="206"/>
      <c r="F27" s="206"/>
      <c r="G27" s="41"/>
      <c r="H27" s="78" t="s">
        <v>530</v>
      </c>
      <c r="I27" s="84" t="s">
        <v>527</v>
      </c>
      <c r="J27" s="42"/>
      <c r="K27" s="40" t="str">
        <f t="shared" si="0"/>
        <v>10:00-11:45</v>
      </c>
    </row>
    <row r="28" spans="1:11" ht="16.5" customHeight="1" x14ac:dyDescent="0.15">
      <c r="A28" s="43">
        <v>26</v>
      </c>
      <c r="B28" s="43" t="s">
        <v>8</v>
      </c>
      <c r="C28" s="76"/>
      <c r="D28" s="41"/>
      <c r="E28" s="206"/>
      <c r="F28" s="206"/>
      <c r="G28" s="41"/>
      <c r="H28" s="78"/>
      <c r="I28" s="84" t="s">
        <v>351</v>
      </c>
      <c r="J28" s="42"/>
      <c r="K28" s="40" t="str">
        <f t="shared" si="0"/>
        <v/>
      </c>
    </row>
    <row r="29" spans="1:11" ht="16.5" customHeight="1" x14ac:dyDescent="0.15">
      <c r="A29" s="43">
        <v>27</v>
      </c>
      <c r="B29" s="43" t="s">
        <v>9</v>
      </c>
      <c r="C29" s="76"/>
      <c r="D29" s="41"/>
      <c r="E29" s="206"/>
      <c r="F29" s="206"/>
      <c r="G29" s="41"/>
      <c r="H29" s="41"/>
      <c r="I29" s="84" t="s">
        <v>351</v>
      </c>
      <c r="J29" s="42"/>
      <c r="K29" s="40" t="str">
        <f t="shared" si="0"/>
        <v/>
      </c>
    </row>
    <row r="30" spans="1:11" ht="16.5" customHeight="1" x14ac:dyDescent="0.15">
      <c r="A30" s="43">
        <v>28</v>
      </c>
      <c r="B30" s="43" t="s">
        <v>10</v>
      </c>
      <c r="C30" s="76"/>
      <c r="D30" s="41"/>
      <c r="E30" s="206"/>
      <c r="F30" s="206"/>
      <c r="G30" s="41"/>
      <c r="H30" s="78"/>
      <c r="I30" s="84" t="s">
        <v>351</v>
      </c>
      <c r="J30" s="42"/>
      <c r="K30" s="40" t="str">
        <f t="shared" si="0"/>
        <v/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78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78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1" priority="1" operator="equal">
      <formula>"予"</formula>
    </cfRule>
  </conditionalFormatting>
  <dataValidations count="3">
    <dataValidation type="list" allowBlank="1" showInputMessage="1" showErrorMessage="1" sqref="J3:J33" xr:uid="{00000000-0002-0000-0B00-000000000000}">
      <formula1>",予"</formula1>
    </dataValidation>
    <dataValidation type="list" allowBlank="1" showInputMessage="1" showErrorMessage="1" sqref="E3:E33" xr:uid="{00000000-0002-0000-0B00-000001000000}">
      <formula1>"室内"</formula1>
    </dataValidation>
    <dataValidation type="list" allowBlank="1" showInputMessage="1" showErrorMessage="1" sqref="F3:F33" xr:uid="{00000000-0002-0000-0B00-000002000000}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-0.249977111117893"/>
    <pageSetUpPr fitToPage="1"/>
  </sheetPr>
  <dimension ref="A1:K73"/>
  <sheetViews>
    <sheetView zoomScaleNormal="100" workbookViewId="0">
      <pane xSplit="3" ySplit="2" topLeftCell="D15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D31" sqref="D31:D33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429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78"/>
      <c r="I3" s="84" t="s">
        <v>351</v>
      </c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/>
      <c r="E4" s="206"/>
      <c r="F4" s="206"/>
      <c r="G4" s="41"/>
      <c r="H4" s="78"/>
      <c r="I4" s="84" t="s">
        <v>351</v>
      </c>
      <c r="J4" s="42"/>
      <c r="K4" s="40" t="str">
        <f t="shared" ref="K4:K33" si="0">ASC(I4)</f>
        <v/>
      </c>
    </row>
    <row r="5" spans="1:11" ht="16.5" customHeight="1" x14ac:dyDescent="0.15">
      <c r="A5" s="43">
        <v>3</v>
      </c>
      <c r="B5" s="43" t="s">
        <v>6</v>
      </c>
      <c r="C5" s="76"/>
      <c r="D5" s="41"/>
      <c r="E5" s="206"/>
      <c r="F5" s="206"/>
      <c r="G5" s="41"/>
      <c r="H5" s="78"/>
      <c r="I5" s="84" t="s">
        <v>351</v>
      </c>
      <c r="J5" s="42"/>
      <c r="K5" s="40" t="str">
        <f t="shared" si="0"/>
        <v/>
      </c>
    </row>
    <row r="6" spans="1:11" ht="16.5" customHeight="1" x14ac:dyDescent="0.15">
      <c r="A6" s="43">
        <v>4</v>
      </c>
      <c r="B6" s="43" t="s">
        <v>7</v>
      </c>
      <c r="C6" s="76"/>
      <c r="D6" s="41" t="s">
        <v>531</v>
      </c>
      <c r="E6" s="206"/>
      <c r="F6" s="206"/>
      <c r="G6" s="41" t="s">
        <v>532</v>
      </c>
      <c r="H6" s="78" t="s">
        <v>429</v>
      </c>
      <c r="I6" s="84" t="s">
        <v>534</v>
      </c>
      <c r="J6" s="42"/>
      <c r="K6" s="40" t="str">
        <f t="shared" si="0"/>
        <v>10:30-10:50</v>
      </c>
    </row>
    <row r="7" spans="1:11" ht="16.5" customHeight="1" x14ac:dyDescent="0.15">
      <c r="A7" s="43">
        <v>5</v>
      </c>
      <c r="B7" s="43" t="s">
        <v>8</v>
      </c>
      <c r="C7" s="76"/>
      <c r="D7" s="41"/>
      <c r="E7" s="206"/>
      <c r="F7" s="206"/>
      <c r="G7" s="41"/>
      <c r="H7" s="78"/>
      <c r="I7" s="84" t="s">
        <v>351</v>
      </c>
      <c r="J7" s="42"/>
      <c r="K7" s="40" t="str">
        <f t="shared" si="0"/>
        <v/>
      </c>
    </row>
    <row r="8" spans="1:11" ht="16.5" customHeight="1" x14ac:dyDescent="0.15">
      <c r="A8" s="43">
        <v>6</v>
      </c>
      <c r="B8" s="43" t="s">
        <v>9</v>
      </c>
      <c r="C8" s="76"/>
      <c r="D8" s="41"/>
      <c r="E8" s="206"/>
      <c r="F8" s="206"/>
      <c r="G8" s="41"/>
      <c r="H8" s="78"/>
      <c r="I8" s="84" t="s">
        <v>351</v>
      </c>
      <c r="J8" s="42"/>
      <c r="K8" s="40" t="str">
        <f t="shared" si="0"/>
        <v/>
      </c>
    </row>
    <row r="9" spans="1:11" ht="16.5" customHeight="1" x14ac:dyDescent="0.15">
      <c r="A9" s="43">
        <v>7</v>
      </c>
      <c r="B9" s="43" t="s">
        <v>10</v>
      </c>
      <c r="C9" s="76"/>
      <c r="D9" s="41"/>
      <c r="E9" s="206"/>
      <c r="F9" s="206"/>
      <c r="G9" s="41"/>
      <c r="H9" s="78"/>
      <c r="I9" s="84" t="s">
        <v>351</v>
      </c>
      <c r="J9" s="42"/>
      <c r="K9" s="40" t="str">
        <f t="shared" si="0"/>
        <v/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78"/>
      <c r="I10" s="84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/>
      <c r="E11" s="206"/>
      <c r="F11" s="206"/>
      <c r="G11" s="41"/>
      <c r="H11" s="78"/>
      <c r="I11" s="84" t="s">
        <v>351</v>
      </c>
      <c r="J11" s="42"/>
      <c r="K11" s="40" t="str">
        <f t="shared" si="0"/>
        <v/>
      </c>
    </row>
    <row r="12" spans="1:11" ht="16.5" customHeight="1" x14ac:dyDescent="0.15">
      <c r="A12" s="43">
        <v>10</v>
      </c>
      <c r="B12" s="43" t="s">
        <v>6</v>
      </c>
      <c r="C12" s="76"/>
      <c r="D12" s="41"/>
      <c r="E12" s="206"/>
      <c r="F12" s="206"/>
      <c r="G12" s="41"/>
      <c r="H12" s="78"/>
      <c r="I12" s="84" t="s">
        <v>351</v>
      </c>
      <c r="J12" s="42"/>
      <c r="K12" s="40" t="str">
        <f t="shared" si="0"/>
        <v/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531</v>
      </c>
      <c r="E13" s="206"/>
      <c r="F13" s="206"/>
      <c r="G13" s="41" t="s">
        <v>532</v>
      </c>
      <c r="H13" s="78" t="s">
        <v>429</v>
      </c>
      <c r="I13" s="84" t="s">
        <v>534</v>
      </c>
      <c r="J13" s="42"/>
      <c r="K13" s="40" t="str">
        <f t="shared" si="0"/>
        <v>10:30-10:50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533</v>
      </c>
      <c r="E14" s="206"/>
      <c r="F14" s="206"/>
      <c r="G14" s="41" t="s">
        <v>532</v>
      </c>
      <c r="H14" s="78" t="s">
        <v>429</v>
      </c>
      <c r="I14" s="84" t="s">
        <v>64</v>
      </c>
      <c r="J14" s="42"/>
      <c r="K14" s="40" t="str">
        <f t="shared" si="0"/>
        <v>10:30-11:00</v>
      </c>
    </row>
    <row r="15" spans="1:11" ht="16.5" customHeight="1" x14ac:dyDescent="0.15">
      <c r="A15" s="43">
        <v>13</v>
      </c>
      <c r="B15" s="43" t="s">
        <v>9</v>
      </c>
      <c r="C15" s="76"/>
      <c r="D15" s="41"/>
      <c r="E15" s="206"/>
      <c r="F15" s="206"/>
      <c r="G15" s="41"/>
      <c r="H15" s="41"/>
      <c r="I15" s="84" t="s">
        <v>351</v>
      </c>
      <c r="J15" s="42"/>
      <c r="K15" s="40" t="str">
        <f t="shared" si="0"/>
        <v/>
      </c>
    </row>
    <row r="16" spans="1:11" ht="16.5" customHeight="1" x14ac:dyDescent="0.15">
      <c r="A16" s="43">
        <v>14</v>
      </c>
      <c r="B16" s="43" t="s">
        <v>10</v>
      </c>
      <c r="C16" s="76"/>
      <c r="D16" s="41"/>
      <c r="E16" s="206"/>
      <c r="F16" s="206"/>
      <c r="G16" s="41"/>
      <c r="H16" s="78"/>
      <c r="I16" s="84" t="s">
        <v>351</v>
      </c>
      <c r="J16" s="42"/>
      <c r="K16" s="40" t="str">
        <f t="shared" si="0"/>
        <v/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78"/>
      <c r="I17" s="84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/>
      <c r="E18" s="206"/>
      <c r="F18" s="206"/>
      <c r="G18" s="41"/>
      <c r="H18" s="78"/>
      <c r="I18" s="84" t="s">
        <v>351</v>
      </c>
      <c r="J18" s="42"/>
      <c r="K18" s="40" t="str">
        <f t="shared" si="0"/>
        <v/>
      </c>
    </row>
    <row r="19" spans="1:11" ht="16.5" customHeight="1" x14ac:dyDescent="0.15">
      <c r="A19" s="43">
        <v>17</v>
      </c>
      <c r="B19" s="43" t="s">
        <v>6</v>
      </c>
      <c r="C19" s="76"/>
      <c r="D19" s="41"/>
      <c r="E19" s="206"/>
      <c r="F19" s="206"/>
      <c r="G19" s="41"/>
      <c r="H19" s="78"/>
      <c r="I19" s="84" t="s">
        <v>351</v>
      </c>
      <c r="J19" s="42"/>
      <c r="K19" s="40" t="str">
        <f t="shared" si="0"/>
        <v/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531</v>
      </c>
      <c r="E20" s="206"/>
      <c r="F20" s="206"/>
      <c r="G20" s="41" t="s">
        <v>532</v>
      </c>
      <c r="H20" s="78" t="s">
        <v>429</v>
      </c>
      <c r="I20" s="84" t="s">
        <v>534</v>
      </c>
      <c r="J20" s="42"/>
      <c r="K20" s="40" t="str">
        <f t="shared" si="0"/>
        <v>10:30-10:50</v>
      </c>
    </row>
    <row r="21" spans="1:11" ht="16.5" customHeight="1" x14ac:dyDescent="0.15">
      <c r="A21" s="43">
        <v>19</v>
      </c>
      <c r="B21" s="43" t="s">
        <v>8</v>
      </c>
      <c r="C21" s="76"/>
      <c r="D21" s="41"/>
      <c r="E21" s="206"/>
      <c r="F21" s="206"/>
      <c r="G21" s="41"/>
      <c r="H21" s="78"/>
      <c r="I21" s="84" t="s">
        <v>351</v>
      </c>
      <c r="J21" s="42"/>
      <c r="K21" s="40" t="str">
        <f t="shared" si="0"/>
        <v/>
      </c>
    </row>
    <row r="22" spans="1:11" ht="16.5" customHeight="1" x14ac:dyDescent="0.15">
      <c r="A22" s="43">
        <v>20</v>
      </c>
      <c r="B22" s="43" t="s">
        <v>9</v>
      </c>
      <c r="C22" s="76"/>
      <c r="D22" s="41"/>
      <c r="E22" s="206"/>
      <c r="F22" s="206"/>
      <c r="G22" s="41"/>
      <c r="H22" s="78"/>
      <c r="I22" s="84" t="s">
        <v>351</v>
      </c>
      <c r="J22" s="42"/>
      <c r="K22" s="40" t="str">
        <f t="shared" si="0"/>
        <v/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78"/>
      <c r="I23" s="84" t="s">
        <v>351</v>
      </c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78"/>
      <c r="I24" s="84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/>
      <c r="E25" s="206"/>
      <c r="F25" s="206"/>
      <c r="G25" s="41"/>
      <c r="H25" s="78"/>
      <c r="I25" s="84" t="s">
        <v>351</v>
      </c>
      <c r="J25" s="42"/>
      <c r="K25" s="40" t="str">
        <f t="shared" si="0"/>
        <v/>
      </c>
    </row>
    <row r="26" spans="1:11" ht="16.5" customHeight="1" x14ac:dyDescent="0.15">
      <c r="A26" s="43">
        <v>24</v>
      </c>
      <c r="B26" s="43" t="s">
        <v>6</v>
      </c>
      <c r="C26" s="76"/>
      <c r="D26" s="41"/>
      <c r="E26" s="206"/>
      <c r="F26" s="206"/>
      <c r="G26" s="41"/>
      <c r="H26" s="78"/>
      <c r="I26" s="84" t="s">
        <v>351</v>
      </c>
      <c r="J26" s="42"/>
      <c r="K26" s="40" t="str">
        <f t="shared" si="0"/>
        <v/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531</v>
      </c>
      <c r="E27" s="206"/>
      <c r="F27" s="206"/>
      <c r="G27" s="41" t="s">
        <v>532</v>
      </c>
      <c r="H27" s="78" t="s">
        <v>429</v>
      </c>
      <c r="I27" s="84" t="s">
        <v>534</v>
      </c>
      <c r="J27" s="42"/>
      <c r="K27" s="40" t="str">
        <f t="shared" si="0"/>
        <v>10:30-10:50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533</v>
      </c>
      <c r="E28" s="206"/>
      <c r="F28" s="206"/>
      <c r="G28" s="41" t="s">
        <v>532</v>
      </c>
      <c r="H28" s="78" t="s">
        <v>429</v>
      </c>
      <c r="I28" s="84" t="s">
        <v>64</v>
      </c>
      <c r="J28" s="42"/>
      <c r="K28" s="40" t="str">
        <f t="shared" si="0"/>
        <v>10:30-11:00</v>
      </c>
    </row>
    <row r="29" spans="1:11" ht="16.5" customHeight="1" x14ac:dyDescent="0.15">
      <c r="A29" s="43">
        <v>27</v>
      </c>
      <c r="B29" s="43" t="s">
        <v>9</v>
      </c>
      <c r="C29" s="76"/>
      <c r="D29" s="41"/>
      <c r="E29" s="206"/>
      <c r="F29" s="206"/>
      <c r="G29" s="41"/>
      <c r="H29" s="41"/>
      <c r="I29" s="84" t="s">
        <v>351</v>
      </c>
      <c r="J29" s="42"/>
      <c r="K29" s="40" t="str">
        <f t="shared" si="0"/>
        <v/>
      </c>
    </row>
    <row r="30" spans="1:11" ht="16.5" customHeight="1" x14ac:dyDescent="0.15">
      <c r="A30" s="43">
        <v>28</v>
      </c>
      <c r="B30" s="43" t="s">
        <v>10</v>
      </c>
      <c r="C30" s="76"/>
      <c r="D30" s="41"/>
      <c r="E30" s="206"/>
      <c r="F30" s="206"/>
      <c r="G30" s="41"/>
      <c r="H30" s="78"/>
      <c r="I30" s="84" t="s">
        <v>351</v>
      </c>
      <c r="J30" s="42"/>
      <c r="K30" s="40" t="str">
        <f t="shared" si="0"/>
        <v/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78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78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0" priority="1" operator="equal">
      <formula>"予"</formula>
    </cfRule>
  </conditionalFormatting>
  <dataValidations count="3">
    <dataValidation type="list" allowBlank="1" showInputMessage="1" showErrorMessage="1" sqref="F3:F33" xr:uid="{00000000-0002-0000-0C00-000000000000}">
      <formula1>"園庭"</formula1>
    </dataValidation>
    <dataValidation type="list" allowBlank="1" showInputMessage="1" showErrorMessage="1" sqref="E3:E33" xr:uid="{00000000-0002-0000-0C00-000001000000}">
      <formula1>"室内"</formula1>
    </dataValidation>
    <dataValidation type="list" allowBlank="1" showInputMessage="1" showErrorMessage="1" sqref="J3:J33" xr:uid="{00000000-0002-0000-0C00-000002000000}">
      <formula1>",予"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00"/>
  </sheetPr>
  <dimension ref="A1:E85"/>
  <sheetViews>
    <sheetView topLeftCell="A19" workbookViewId="0">
      <selection activeCell="G16" sqref="G16"/>
    </sheetView>
  </sheetViews>
  <sheetFormatPr defaultRowHeight="13.5" x14ac:dyDescent="0.15"/>
  <cols>
    <col min="1" max="1" width="4.75" style="4" customWidth="1"/>
    <col min="2" max="2" width="21.25" customWidth="1"/>
    <col min="3" max="3" width="15.375" style="11" customWidth="1"/>
    <col min="4" max="4" width="48.25" customWidth="1"/>
  </cols>
  <sheetData>
    <row r="1" spans="1:5" ht="30" customHeight="1" x14ac:dyDescent="0.15">
      <c r="A1" s="366" t="s">
        <v>156</v>
      </c>
      <c r="B1" s="367"/>
      <c r="C1" s="367"/>
      <c r="D1" s="368"/>
    </row>
    <row r="2" spans="1:5" ht="30" customHeight="1" x14ac:dyDescent="0.15">
      <c r="A2" s="100">
        <v>1</v>
      </c>
      <c r="B2" s="103" t="s">
        <v>157</v>
      </c>
      <c r="C2" s="102"/>
      <c r="D2" s="103" t="s">
        <v>158</v>
      </c>
    </row>
    <row r="3" spans="1:5" ht="36" customHeight="1" x14ac:dyDescent="0.15">
      <c r="A3" s="100">
        <v>2</v>
      </c>
      <c r="B3" s="103" t="s">
        <v>159</v>
      </c>
      <c r="C3" s="104"/>
      <c r="D3" s="106" t="s">
        <v>160</v>
      </c>
      <c r="E3" s="107"/>
    </row>
    <row r="4" spans="1:5" ht="30" customHeight="1" x14ac:dyDescent="0.15">
      <c r="A4" s="100">
        <v>3</v>
      </c>
      <c r="B4" s="103" t="s">
        <v>161</v>
      </c>
      <c r="C4" s="104"/>
      <c r="D4" s="108" t="s">
        <v>162</v>
      </c>
      <c r="E4" s="107"/>
    </row>
    <row r="5" spans="1:5" ht="30" customHeight="1" x14ac:dyDescent="0.15">
      <c r="A5" s="100">
        <v>4</v>
      </c>
      <c r="B5" s="103" t="s">
        <v>163</v>
      </c>
      <c r="C5" s="104"/>
      <c r="D5" s="103" t="s">
        <v>164</v>
      </c>
    </row>
    <row r="6" spans="1:5" ht="30" customHeight="1" x14ac:dyDescent="0.15">
      <c r="A6" s="100">
        <v>5</v>
      </c>
      <c r="B6" s="103" t="s">
        <v>165</v>
      </c>
      <c r="C6" s="104"/>
      <c r="D6" s="103" t="s">
        <v>166</v>
      </c>
    </row>
    <row r="7" spans="1:5" ht="30" customHeight="1" x14ac:dyDescent="0.15">
      <c r="A7" s="100">
        <v>6</v>
      </c>
      <c r="B7" s="103" t="s">
        <v>167</v>
      </c>
      <c r="C7" s="104"/>
      <c r="D7" s="103" t="s">
        <v>195</v>
      </c>
    </row>
    <row r="8" spans="1:5" ht="30" customHeight="1" x14ac:dyDescent="0.15">
      <c r="A8" s="100">
        <v>7</v>
      </c>
      <c r="B8" s="103" t="s">
        <v>168</v>
      </c>
      <c r="C8" s="104"/>
      <c r="D8" s="106" t="s">
        <v>169</v>
      </c>
    </row>
    <row r="9" spans="1:5" ht="30" customHeight="1" thickBot="1" x14ac:dyDescent="0.2">
      <c r="A9" s="109">
        <v>8</v>
      </c>
      <c r="B9" s="110" t="s">
        <v>170</v>
      </c>
      <c r="C9" s="105"/>
      <c r="D9" s="110" t="s">
        <v>171</v>
      </c>
    </row>
    <row r="10" spans="1:5" ht="30" customHeight="1" thickTop="1" x14ac:dyDescent="0.15">
      <c r="A10" s="111">
        <v>9</v>
      </c>
      <c r="B10" s="112" t="s">
        <v>113</v>
      </c>
      <c r="C10" s="113" t="s">
        <v>43</v>
      </c>
      <c r="D10" s="285" t="s">
        <v>386</v>
      </c>
    </row>
    <row r="11" spans="1:5" ht="30" customHeight="1" x14ac:dyDescent="0.15">
      <c r="A11" s="114">
        <v>10</v>
      </c>
      <c r="B11" s="103" t="s">
        <v>172</v>
      </c>
      <c r="C11" s="104" t="s">
        <v>141</v>
      </c>
      <c r="D11" s="115" t="s">
        <v>402</v>
      </c>
    </row>
    <row r="12" spans="1:5" ht="30" customHeight="1" x14ac:dyDescent="0.15">
      <c r="A12" s="114">
        <v>11</v>
      </c>
      <c r="B12" s="103" t="s">
        <v>173</v>
      </c>
      <c r="C12" s="104" t="s">
        <v>142</v>
      </c>
      <c r="D12" s="115" t="s">
        <v>335</v>
      </c>
    </row>
    <row r="13" spans="1:5" ht="30" customHeight="1" x14ac:dyDescent="0.15">
      <c r="A13" s="114">
        <v>12</v>
      </c>
      <c r="B13" s="103" t="s">
        <v>174</v>
      </c>
      <c r="C13" s="104" t="s">
        <v>325</v>
      </c>
      <c r="D13" s="115" t="s">
        <v>403</v>
      </c>
    </row>
    <row r="14" spans="1:5" ht="30" customHeight="1" x14ac:dyDescent="0.15">
      <c r="A14" s="114">
        <v>13</v>
      </c>
      <c r="B14" s="103" t="s">
        <v>175</v>
      </c>
      <c r="C14" s="104" t="s">
        <v>46</v>
      </c>
      <c r="D14" s="115" t="s">
        <v>176</v>
      </c>
    </row>
    <row r="15" spans="1:5" ht="30" customHeight="1" x14ac:dyDescent="0.15">
      <c r="A15" s="114">
        <v>14</v>
      </c>
      <c r="B15" s="103" t="s">
        <v>177</v>
      </c>
      <c r="C15" s="104" t="s">
        <v>178</v>
      </c>
      <c r="D15" s="122" t="s">
        <v>336</v>
      </c>
    </row>
    <row r="16" spans="1:5" ht="30.75" customHeight="1" x14ac:dyDescent="0.15">
      <c r="A16" s="114">
        <v>15</v>
      </c>
      <c r="B16" s="103" t="s">
        <v>179</v>
      </c>
      <c r="C16" s="104" t="s">
        <v>180</v>
      </c>
      <c r="D16" s="116" t="s">
        <v>181</v>
      </c>
    </row>
    <row r="17" spans="1:4" ht="30.75" customHeight="1" x14ac:dyDescent="0.15">
      <c r="A17" s="114">
        <v>16</v>
      </c>
      <c r="B17" s="103" t="s">
        <v>182</v>
      </c>
      <c r="C17" s="104" t="s">
        <v>183</v>
      </c>
      <c r="D17" s="117" t="s">
        <v>196</v>
      </c>
    </row>
    <row r="18" spans="1:4" ht="34.5" customHeight="1" x14ac:dyDescent="0.15">
      <c r="A18" s="114">
        <v>17</v>
      </c>
      <c r="B18" s="108" t="s">
        <v>184</v>
      </c>
      <c r="C18" s="118" t="s">
        <v>185</v>
      </c>
      <c r="D18" s="119" t="s">
        <v>404</v>
      </c>
    </row>
    <row r="19" spans="1:4" ht="42" customHeight="1" x14ac:dyDescent="0.15">
      <c r="A19" s="510">
        <v>18</v>
      </c>
      <c r="B19" s="513" t="s">
        <v>98</v>
      </c>
      <c r="C19" s="120" t="s">
        <v>197</v>
      </c>
      <c r="D19" s="121" t="s">
        <v>396</v>
      </c>
    </row>
    <row r="20" spans="1:4" ht="30" customHeight="1" x14ac:dyDescent="0.15">
      <c r="A20" s="511"/>
      <c r="B20" s="514"/>
      <c r="C20" s="101" t="s">
        <v>186</v>
      </c>
      <c r="D20" s="122" t="s">
        <v>397</v>
      </c>
    </row>
    <row r="21" spans="1:4" ht="45.75" customHeight="1" x14ac:dyDescent="0.15">
      <c r="A21" s="511"/>
      <c r="B21" s="514"/>
      <c r="C21" s="101" t="s">
        <v>187</v>
      </c>
      <c r="D21" s="123" t="s">
        <v>398</v>
      </c>
    </row>
    <row r="22" spans="1:4" ht="37.5" customHeight="1" x14ac:dyDescent="0.15">
      <c r="A22" s="511"/>
      <c r="B22" s="514"/>
      <c r="C22" s="101" t="s">
        <v>188</v>
      </c>
      <c r="D22" s="122" t="s">
        <v>399</v>
      </c>
    </row>
    <row r="23" spans="1:4" ht="30" customHeight="1" x14ac:dyDescent="0.15">
      <c r="A23" s="512"/>
      <c r="B23" s="409"/>
      <c r="C23" s="101" t="s">
        <v>189</v>
      </c>
      <c r="D23" s="124" t="s">
        <v>400</v>
      </c>
    </row>
    <row r="24" spans="1:4" ht="30" customHeight="1" x14ac:dyDescent="0.15">
      <c r="A24" s="114">
        <v>19</v>
      </c>
      <c r="B24" s="103" t="s">
        <v>190</v>
      </c>
      <c r="C24" s="125" t="s">
        <v>231</v>
      </c>
      <c r="D24" s="126" t="s">
        <v>401</v>
      </c>
    </row>
    <row r="25" spans="1:4" ht="30" customHeight="1" x14ac:dyDescent="0.15">
      <c r="A25" s="314">
        <v>20</v>
      </c>
      <c r="B25" s="110" t="s">
        <v>191</v>
      </c>
      <c r="C25" s="105" t="s">
        <v>192</v>
      </c>
      <c r="D25" s="316" t="s">
        <v>198</v>
      </c>
    </row>
    <row r="26" spans="1:4" ht="30" customHeight="1" thickBot="1" x14ac:dyDescent="0.2">
      <c r="A26" s="317">
        <v>21</v>
      </c>
      <c r="B26" s="318" t="s">
        <v>433</v>
      </c>
      <c r="C26" s="319" t="s">
        <v>434</v>
      </c>
      <c r="D26" s="320" t="s">
        <v>435</v>
      </c>
    </row>
    <row r="27" spans="1:4" ht="14.25" thickTop="1" x14ac:dyDescent="0.15"/>
    <row r="28" spans="1:4" ht="30.75" customHeight="1" x14ac:dyDescent="0.15">
      <c r="A28" s="515"/>
      <c r="B28" s="516"/>
      <c r="C28" s="17"/>
    </row>
    <row r="29" spans="1:4" ht="37.5" customHeight="1" x14ac:dyDescent="0.15">
      <c r="A29" s="515"/>
      <c r="B29" s="517"/>
      <c r="C29" s="17"/>
      <c r="D29" s="127"/>
    </row>
    <row r="30" spans="1:4" ht="30.75" customHeight="1" x14ac:dyDescent="0.15">
      <c r="A30" s="515"/>
      <c r="B30" s="517"/>
      <c r="C30" s="17"/>
      <c r="D30" s="11"/>
    </row>
    <row r="31" spans="1:4" ht="30.75" customHeight="1" x14ac:dyDescent="0.15">
      <c r="A31" s="515"/>
      <c r="B31" s="517"/>
      <c r="C31" s="17"/>
    </row>
    <row r="32" spans="1:4" ht="30.75" customHeight="1" x14ac:dyDescent="0.15">
      <c r="A32" s="515"/>
      <c r="B32" s="517"/>
      <c r="C32" s="17"/>
      <c r="D32" s="128"/>
    </row>
    <row r="33" spans="2:4" ht="30.75" customHeight="1" x14ac:dyDescent="0.15"/>
    <row r="34" spans="2:4" ht="30.75" customHeight="1" x14ac:dyDescent="0.15"/>
    <row r="35" spans="2:4" ht="30.75" customHeight="1" x14ac:dyDescent="0.15">
      <c r="C35" s="129"/>
    </row>
    <row r="36" spans="2:4" ht="30.75" customHeight="1" x14ac:dyDescent="0.15"/>
    <row r="37" spans="2:4" ht="30.75" customHeight="1" x14ac:dyDescent="0.15"/>
    <row r="38" spans="2:4" ht="33.75" customHeight="1" x14ac:dyDescent="0.15">
      <c r="D38" s="130"/>
    </row>
    <row r="39" spans="2:4" ht="30.75" customHeight="1" x14ac:dyDescent="0.15"/>
    <row r="40" spans="2:4" ht="30.75" customHeight="1" x14ac:dyDescent="0.15"/>
    <row r="41" spans="2:4" ht="30.75" customHeight="1" x14ac:dyDescent="0.15">
      <c r="B41" s="127"/>
      <c r="C41" s="131"/>
      <c r="D41" s="132"/>
    </row>
    <row r="42" spans="2:4" ht="30.75" customHeight="1" x14ac:dyDescent="0.15"/>
    <row r="43" spans="2:4" ht="30.75" customHeight="1" x14ac:dyDescent="0.15"/>
    <row r="44" spans="2:4" ht="30.75" customHeight="1" x14ac:dyDescent="0.15"/>
    <row r="45" spans="2:4" ht="30.75" customHeight="1" x14ac:dyDescent="0.15"/>
    <row r="46" spans="2:4" ht="30.75" customHeight="1" x14ac:dyDescent="0.15"/>
    <row r="47" spans="2:4" ht="30.75" customHeight="1" x14ac:dyDescent="0.15"/>
    <row r="48" spans="2:4" ht="30.75" customHeight="1" x14ac:dyDescent="0.15">
      <c r="D48" s="130"/>
    </row>
    <row r="49" ht="30.75" customHeight="1" x14ac:dyDescent="0.15"/>
    <row r="50" ht="30.75" customHeight="1" x14ac:dyDescent="0.15"/>
    <row r="51" ht="30.75" customHeight="1" x14ac:dyDescent="0.15"/>
    <row r="52" ht="30.75" customHeight="1" x14ac:dyDescent="0.15"/>
    <row r="53" ht="30.75" customHeight="1" x14ac:dyDescent="0.15"/>
    <row r="54" ht="30.75" customHeight="1" x14ac:dyDescent="0.15"/>
    <row r="55" ht="30.75" customHeight="1" x14ac:dyDescent="0.15"/>
    <row r="56" ht="30.75" customHeight="1" x14ac:dyDescent="0.15"/>
    <row r="57" ht="30.75" customHeight="1" x14ac:dyDescent="0.15"/>
    <row r="58" ht="30.75" customHeight="1" x14ac:dyDescent="0.15"/>
    <row r="59" ht="30.75" customHeight="1" x14ac:dyDescent="0.15"/>
    <row r="60" ht="30.75" customHeight="1" x14ac:dyDescent="0.15"/>
    <row r="61" ht="30.75" customHeight="1" x14ac:dyDescent="0.15"/>
    <row r="62" ht="30.75" customHeight="1" x14ac:dyDescent="0.15"/>
    <row r="63" ht="30.75" customHeight="1" x14ac:dyDescent="0.15"/>
    <row r="64" ht="30.75" customHeight="1" x14ac:dyDescent="0.15"/>
    <row r="65" ht="30.75" customHeight="1" x14ac:dyDescent="0.15"/>
    <row r="66" ht="30.75" customHeight="1" x14ac:dyDescent="0.15"/>
    <row r="67" ht="30.75" customHeight="1" x14ac:dyDescent="0.15"/>
    <row r="68" ht="30.75" customHeight="1" x14ac:dyDescent="0.15"/>
    <row r="69" ht="30.75" customHeight="1" x14ac:dyDescent="0.15"/>
    <row r="70" ht="30.75" customHeight="1" x14ac:dyDescent="0.15"/>
    <row r="71" ht="30.75" customHeight="1" x14ac:dyDescent="0.15"/>
    <row r="72" ht="30.75" customHeight="1" x14ac:dyDescent="0.15"/>
    <row r="73" ht="30.75" customHeight="1" x14ac:dyDescent="0.15"/>
    <row r="74" ht="30.75" customHeight="1" x14ac:dyDescent="0.15"/>
    <row r="75" ht="30.75" customHeight="1" x14ac:dyDescent="0.15"/>
    <row r="76" ht="30.75" customHeight="1" x14ac:dyDescent="0.15"/>
    <row r="77" ht="30.75" customHeight="1" x14ac:dyDescent="0.15"/>
    <row r="78" ht="30.75" customHeight="1" x14ac:dyDescent="0.15"/>
    <row r="79" ht="30.75" customHeight="1" x14ac:dyDescent="0.15"/>
    <row r="80" ht="30.75" customHeight="1" x14ac:dyDescent="0.15"/>
    <row r="81" ht="30.75" customHeight="1" x14ac:dyDescent="0.15"/>
    <row r="82" ht="30.75" customHeight="1" x14ac:dyDescent="0.15"/>
    <row r="83" ht="30.75" customHeight="1" x14ac:dyDescent="0.15"/>
    <row r="84" ht="30.75" customHeight="1" x14ac:dyDescent="0.15"/>
    <row r="85" ht="30.75" customHeight="1" x14ac:dyDescent="0.15"/>
  </sheetData>
  <mergeCells count="5">
    <mergeCell ref="A1:D1"/>
    <mergeCell ref="A19:A23"/>
    <mergeCell ref="B19:B23"/>
    <mergeCell ref="A28:A32"/>
    <mergeCell ref="B28:B32"/>
  </mergeCells>
  <phoneticPr fontId="1"/>
  <pageMargins left="0.7" right="0.7" top="0.75" bottom="0.75" header="0.3" footer="0.3"/>
  <pageSetup paperSize="9"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B10"/>
  <sheetViews>
    <sheetView workbookViewId="0">
      <selection activeCell="N13" sqref="N12:N13"/>
    </sheetView>
  </sheetViews>
  <sheetFormatPr defaultRowHeight="13.5" x14ac:dyDescent="0.15"/>
  <cols>
    <col min="1" max="1" width="4" customWidth="1"/>
  </cols>
  <sheetData>
    <row r="1" spans="1:2" ht="22.5" customHeight="1" x14ac:dyDescent="0.15">
      <c r="A1" t="s">
        <v>418</v>
      </c>
    </row>
    <row r="2" spans="1:2" ht="24" customHeight="1" x14ac:dyDescent="0.15">
      <c r="A2">
        <v>1</v>
      </c>
      <c r="B2" t="s">
        <v>415</v>
      </c>
    </row>
    <row r="3" spans="1:2" ht="24" customHeight="1" x14ac:dyDescent="0.15">
      <c r="A3">
        <v>2</v>
      </c>
      <c r="B3" t="s">
        <v>417</v>
      </c>
    </row>
    <row r="4" spans="1:2" ht="24" customHeight="1" x14ac:dyDescent="0.15">
      <c r="A4">
        <v>3</v>
      </c>
      <c r="B4" t="s">
        <v>416</v>
      </c>
    </row>
    <row r="5" spans="1:2" ht="24" customHeight="1" x14ac:dyDescent="0.15">
      <c r="A5">
        <v>4</v>
      </c>
      <c r="B5" t="s">
        <v>438</v>
      </c>
    </row>
    <row r="6" spans="1:2" ht="13.5" customHeight="1" x14ac:dyDescent="0.15"/>
    <row r="7" spans="1:2" ht="22.5" customHeight="1" x14ac:dyDescent="0.15">
      <c r="A7" t="s">
        <v>442</v>
      </c>
    </row>
    <row r="8" spans="1:2" ht="24" customHeight="1" x14ac:dyDescent="0.15">
      <c r="B8" t="s">
        <v>439</v>
      </c>
    </row>
    <row r="9" spans="1:2" ht="24" customHeight="1" x14ac:dyDescent="0.15">
      <c r="B9" t="s">
        <v>440</v>
      </c>
    </row>
    <row r="10" spans="1:2" ht="24" customHeight="1" x14ac:dyDescent="0.15"/>
  </sheetData>
  <phoneticPr fontId="1"/>
  <pageMargins left="0.7" right="0.7" top="0.75" bottom="0.75" header="0.3" footer="0.3"/>
  <pageSetup paperSize="9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9900"/>
  </sheetPr>
  <dimension ref="A1:BT135"/>
  <sheetViews>
    <sheetView topLeftCell="A34" zoomScale="70" zoomScaleNormal="70" zoomScaleSheetLayoutView="40" workbookViewId="0">
      <selection activeCell="Z40" sqref="Z40:AH40"/>
    </sheetView>
  </sheetViews>
  <sheetFormatPr defaultRowHeight="17.25" x14ac:dyDescent="0.15"/>
  <cols>
    <col min="1" max="1" width="3" customWidth="1"/>
    <col min="2" max="18" width="8.875" hidden="1" customWidth="1"/>
    <col min="19" max="19" width="6.375" hidden="1" customWidth="1"/>
    <col min="20" max="20" width="8.875" hidden="1" customWidth="1"/>
    <col min="21" max="21" width="5.875" hidden="1" customWidth="1"/>
    <col min="22" max="22" width="8.875" hidden="1" customWidth="1"/>
    <col min="23" max="23" width="3.625" style="4" customWidth="1"/>
    <col min="24" max="24" width="49.125" customWidth="1"/>
    <col min="25" max="25" width="16.25" style="12" customWidth="1"/>
    <col min="26" max="26" width="5.125" style="203" customWidth="1"/>
    <col min="27" max="27" width="37.125" customWidth="1"/>
    <col min="28" max="29" width="6.625" customWidth="1"/>
    <col min="30" max="30" width="16.25" customWidth="1"/>
    <col min="31" max="31" width="8.125" customWidth="1"/>
    <col min="32" max="32" width="11.625" style="147" customWidth="1"/>
    <col min="33" max="33" width="6.375" style="4" customWidth="1"/>
    <col min="34" max="34" width="8.375" style="203" customWidth="1"/>
    <col min="35" max="35" width="10.25" customWidth="1"/>
    <col min="36" max="53" width="8.875" customWidth="1"/>
  </cols>
  <sheetData>
    <row r="1" spans="1:35" ht="23.25" customHeight="1" x14ac:dyDescent="0.1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W1"/>
      <c r="Z1"/>
    </row>
    <row r="2" spans="1:35" ht="37.5" customHeight="1" x14ac:dyDescent="0.15">
      <c r="A2" s="4"/>
      <c r="B2" s="4"/>
      <c r="C2" s="4"/>
      <c r="D2" s="4"/>
      <c r="E2" s="4"/>
      <c r="F2" s="148"/>
      <c r="G2" s="4"/>
      <c r="H2" s="4"/>
      <c r="I2" s="4"/>
      <c r="J2" s="4"/>
      <c r="K2" s="4"/>
      <c r="L2" s="4"/>
      <c r="M2" s="4"/>
      <c r="W2" s="296"/>
      <c r="X2" s="297" t="s">
        <v>344</v>
      </c>
      <c r="Y2" s="298" t="s">
        <v>343</v>
      </c>
      <c r="Z2" s="299"/>
      <c r="AA2" s="502" t="s">
        <v>323</v>
      </c>
      <c r="AB2" s="503"/>
      <c r="AC2" s="504"/>
      <c r="AD2" s="300" t="s">
        <v>314</v>
      </c>
      <c r="AE2" s="301" t="s">
        <v>313</v>
      </c>
      <c r="AF2" s="302" t="s">
        <v>0</v>
      </c>
      <c r="AG2" s="303" t="s">
        <v>2</v>
      </c>
      <c r="AH2" s="304" t="s">
        <v>1</v>
      </c>
    </row>
    <row r="3" spans="1:35" ht="41.25" customHeight="1" x14ac:dyDescent="0.15">
      <c r="A3" s="4"/>
      <c r="B3" s="4"/>
      <c r="C3" s="4"/>
      <c r="D3" s="4"/>
      <c r="E3" s="4"/>
      <c r="F3" s="148"/>
      <c r="G3" s="4"/>
      <c r="H3" s="4"/>
      <c r="I3" s="4"/>
      <c r="J3" s="4"/>
      <c r="K3" s="4"/>
      <c r="L3" s="4"/>
      <c r="M3" s="4"/>
      <c r="W3" s="150" t="s">
        <v>193</v>
      </c>
      <c r="X3" s="151" t="s">
        <v>200</v>
      </c>
      <c r="Y3" s="308">
        <v>45629</v>
      </c>
      <c r="Z3" s="293" t="s">
        <v>45</v>
      </c>
      <c r="AA3" s="309" t="s">
        <v>447</v>
      </c>
      <c r="AB3" s="294"/>
      <c r="AC3" s="294"/>
      <c r="AD3" s="310" t="s">
        <v>141</v>
      </c>
      <c r="AE3" s="309"/>
      <c r="AF3" s="311" t="s">
        <v>63</v>
      </c>
      <c r="AG3" s="312"/>
      <c r="AH3" s="313" t="s">
        <v>273</v>
      </c>
      <c r="AI3" t="str">
        <f>ASC(AF3)</f>
        <v>10:00-12:00</v>
      </c>
    </row>
    <row r="4" spans="1:35" ht="41.25" customHeight="1" x14ac:dyDescent="0.15">
      <c r="B4" s="147"/>
      <c r="D4" s="4"/>
      <c r="F4" s="148"/>
      <c r="G4" s="4"/>
      <c r="H4" s="4"/>
      <c r="J4" s="147"/>
      <c r="L4" s="4"/>
      <c r="W4" s="150"/>
      <c r="X4" s="152"/>
      <c r="Y4" s="308">
        <v>45636</v>
      </c>
      <c r="Z4" s="216" t="s">
        <v>45</v>
      </c>
      <c r="AA4" s="208" t="s">
        <v>448</v>
      </c>
      <c r="AB4" s="219"/>
      <c r="AC4" s="219"/>
      <c r="AD4" s="212" t="s">
        <v>141</v>
      </c>
      <c r="AE4" s="208"/>
      <c r="AF4" s="235" t="s">
        <v>63</v>
      </c>
      <c r="AG4" s="207"/>
      <c r="AH4" s="187" t="s">
        <v>273</v>
      </c>
      <c r="AI4" t="str">
        <f t="shared" ref="AI4:AI42" si="0">ASC(AF4)</f>
        <v>10:00-12:00</v>
      </c>
    </row>
    <row r="5" spans="1:35" ht="41.25" customHeight="1" x14ac:dyDescent="0.15">
      <c r="B5" s="147"/>
      <c r="D5" s="4"/>
      <c r="F5" s="4"/>
      <c r="G5" s="4"/>
      <c r="H5" s="4"/>
      <c r="J5" s="147"/>
      <c r="L5" s="4"/>
      <c r="W5" s="150"/>
      <c r="X5" s="152"/>
      <c r="Y5" s="308">
        <v>45643</v>
      </c>
      <c r="Z5" s="216" t="s">
        <v>412</v>
      </c>
      <c r="AA5" s="208" t="s">
        <v>449</v>
      </c>
      <c r="AB5" s="219"/>
      <c r="AC5" s="219"/>
      <c r="AD5" s="212" t="s">
        <v>141</v>
      </c>
      <c r="AE5" s="208"/>
      <c r="AF5" s="235" t="s">
        <v>63</v>
      </c>
      <c r="AG5" s="207"/>
      <c r="AH5" s="187" t="s">
        <v>273</v>
      </c>
      <c r="AI5" t="str">
        <f t="shared" si="0"/>
        <v>10:00-12:00</v>
      </c>
    </row>
    <row r="6" spans="1:35" ht="41.25" customHeight="1" x14ac:dyDescent="0.15">
      <c r="B6" s="147"/>
      <c r="D6" s="4"/>
      <c r="F6" s="4"/>
      <c r="G6" s="4"/>
      <c r="H6" s="4"/>
      <c r="J6" s="147"/>
      <c r="L6" s="4"/>
      <c r="W6" s="150"/>
      <c r="X6" s="152"/>
      <c r="Y6" s="308">
        <v>45650</v>
      </c>
      <c r="Z6" s="216" t="s">
        <v>45</v>
      </c>
      <c r="AA6" s="208" t="s">
        <v>450</v>
      </c>
      <c r="AB6" s="219"/>
      <c r="AC6" s="219"/>
      <c r="AD6" s="212" t="s">
        <v>141</v>
      </c>
      <c r="AE6" s="208"/>
      <c r="AF6" s="234" t="s">
        <v>63</v>
      </c>
      <c r="AG6" s="207"/>
      <c r="AH6" s="187" t="s">
        <v>273</v>
      </c>
      <c r="AI6" t="str">
        <f t="shared" si="0"/>
        <v>10:00-12:00</v>
      </c>
    </row>
    <row r="7" spans="1:35" ht="41.25" customHeight="1" x14ac:dyDescent="0.15">
      <c r="B7" s="147"/>
      <c r="D7" s="4"/>
      <c r="F7" s="4"/>
      <c r="G7" s="4"/>
      <c r="H7" s="4"/>
      <c r="J7" s="147"/>
      <c r="L7" s="4"/>
      <c r="W7" s="150"/>
      <c r="X7" s="152"/>
      <c r="Y7" s="214"/>
      <c r="Z7" s="216"/>
      <c r="AA7" s="208"/>
      <c r="AB7" s="219"/>
      <c r="AC7" s="219"/>
      <c r="AD7" s="212"/>
      <c r="AE7" s="208"/>
      <c r="AF7" s="235"/>
      <c r="AG7" s="207"/>
      <c r="AH7" s="187"/>
      <c r="AI7" t="str">
        <f t="shared" si="0"/>
        <v/>
      </c>
    </row>
    <row r="8" spans="1:35" ht="41.25" customHeight="1" x14ac:dyDescent="0.15">
      <c r="A8" s="74"/>
      <c r="B8" s="147"/>
      <c r="C8" s="74"/>
      <c r="D8" s="4"/>
      <c r="E8" s="74"/>
      <c r="F8" s="4"/>
      <c r="G8" s="4"/>
      <c r="H8" s="4"/>
      <c r="J8" s="147"/>
      <c r="L8" s="4"/>
      <c r="W8" s="150" t="s">
        <v>193</v>
      </c>
      <c r="X8" s="151" t="s">
        <v>201</v>
      </c>
      <c r="Y8" s="308">
        <v>45646</v>
      </c>
      <c r="Z8" s="198" t="s">
        <v>45</v>
      </c>
      <c r="AA8" s="208" t="s">
        <v>453</v>
      </c>
      <c r="AB8" s="219"/>
      <c r="AC8" s="219"/>
      <c r="AD8" s="212" t="s">
        <v>142</v>
      </c>
      <c r="AE8" s="208"/>
      <c r="AF8" s="235" t="s">
        <v>331</v>
      </c>
      <c r="AG8" s="207"/>
      <c r="AH8" s="221" t="s">
        <v>275</v>
      </c>
      <c r="AI8" t="str">
        <f t="shared" si="0"/>
        <v>10:00-11:30</v>
      </c>
    </row>
    <row r="9" spans="1:35" ht="41.25" customHeight="1" x14ac:dyDescent="0.15">
      <c r="B9" s="147"/>
      <c r="D9" s="4"/>
      <c r="F9" s="4"/>
      <c r="G9" s="4"/>
      <c r="H9" s="4"/>
      <c r="J9" s="147"/>
      <c r="L9" s="4"/>
      <c r="W9" s="150"/>
      <c r="X9" s="152"/>
      <c r="Y9" s="214"/>
      <c r="Z9" s="198"/>
      <c r="AA9" s="208"/>
      <c r="AB9" s="219"/>
      <c r="AC9" s="219"/>
      <c r="AD9" s="212"/>
      <c r="AE9" s="208"/>
      <c r="AF9" s="235" t="s">
        <v>351</v>
      </c>
      <c r="AG9" s="207"/>
      <c r="AH9" s="187"/>
      <c r="AI9" t="str">
        <f t="shared" si="0"/>
        <v/>
      </c>
    </row>
    <row r="10" spans="1:35" ht="41.25" customHeight="1" x14ac:dyDescent="0.15">
      <c r="B10" s="147"/>
      <c r="F10" s="4"/>
      <c r="G10" s="4"/>
      <c r="H10" s="4"/>
      <c r="J10" s="147"/>
      <c r="L10" s="4"/>
      <c r="W10" s="150" t="s">
        <v>193</v>
      </c>
      <c r="X10" s="151" t="s">
        <v>202</v>
      </c>
      <c r="Y10" s="308">
        <v>45631</v>
      </c>
      <c r="Z10" s="198" t="s">
        <v>45</v>
      </c>
      <c r="AA10" s="208" t="s">
        <v>451</v>
      </c>
      <c r="AB10" s="219"/>
      <c r="AC10" s="219"/>
      <c r="AD10" s="212" t="s">
        <v>46</v>
      </c>
      <c r="AE10" s="208"/>
      <c r="AF10" s="235" t="s">
        <v>63</v>
      </c>
      <c r="AG10" s="207"/>
      <c r="AH10" s="187" t="s">
        <v>278</v>
      </c>
      <c r="AI10" t="str">
        <f t="shared" si="0"/>
        <v>10:00-12:00</v>
      </c>
    </row>
    <row r="11" spans="1:35" ht="41.25" customHeight="1" x14ac:dyDescent="0.15">
      <c r="B11" s="147"/>
      <c r="D11" s="4"/>
      <c r="F11" s="4"/>
      <c r="G11" s="4"/>
      <c r="H11" s="4"/>
      <c r="J11" s="147"/>
      <c r="L11" s="4"/>
      <c r="W11" s="150"/>
      <c r="X11" s="153"/>
      <c r="Y11" s="308">
        <v>45638</v>
      </c>
      <c r="Z11" s="198" t="s">
        <v>45</v>
      </c>
      <c r="AA11" s="208" t="s">
        <v>452</v>
      </c>
      <c r="AB11" s="219"/>
      <c r="AC11" s="219"/>
      <c r="AD11" s="212" t="s">
        <v>46</v>
      </c>
      <c r="AE11" s="208"/>
      <c r="AF11" s="235" t="s">
        <v>63</v>
      </c>
      <c r="AG11" s="207"/>
      <c r="AH11" s="187" t="s">
        <v>278</v>
      </c>
      <c r="AI11" t="str">
        <f t="shared" si="0"/>
        <v>10:00-12:00</v>
      </c>
    </row>
    <row r="12" spans="1:35" ht="41.25" customHeight="1" x14ac:dyDescent="0.15">
      <c r="B12" s="147"/>
      <c r="C12" s="74"/>
      <c r="D12" s="4"/>
      <c r="F12" s="4"/>
      <c r="G12" s="4"/>
      <c r="H12" s="4"/>
      <c r="J12" s="147"/>
      <c r="L12" s="4"/>
      <c r="W12" s="150"/>
      <c r="X12" s="152"/>
      <c r="Y12" s="308">
        <v>45645</v>
      </c>
      <c r="Z12" s="198" t="s">
        <v>45</v>
      </c>
      <c r="AA12" s="208" t="s">
        <v>450</v>
      </c>
      <c r="AB12" s="219"/>
      <c r="AC12" s="219"/>
      <c r="AD12" s="212" t="s">
        <v>46</v>
      </c>
      <c r="AE12" s="208"/>
      <c r="AF12" s="234" t="s">
        <v>63</v>
      </c>
      <c r="AG12" s="207"/>
      <c r="AH12" s="187" t="s">
        <v>278</v>
      </c>
      <c r="AI12" t="str">
        <f t="shared" si="0"/>
        <v>10:00-12:00</v>
      </c>
    </row>
    <row r="13" spans="1:35" ht="41.25" customHeight="1" x14ac:dyDescent="0.15">
      <c r="B13" s="147"/>
      <c r="D13" s="4"/>
      <c r="F13" s="4"/>
      <c r="G13" s="4"/>
      <c r="H13" s="4"/>
      <c r="J13" s="147"/>
      <c r="L13" s="4"/>
      <c r="W13" s="150"/>
      <c r="X13" s="152"/>
      <c r="Y13" s="308">
        <v>45652</v>
      </c>
      <c r="Z13" s="198" t="s">
        <v>45</v>
      </c>
      <c r="AA13" s="208" t="s">
        <v>451</v>
      </c>
      <c r="AB13" s="219"/>
      <c r="AC13" s="219"/>
      <c r="AD13" s="212" t="s">
        <v>46</v>
      </c>
      <c r="AE13" s="208"/>
      <c r="AF13" s="235" t="s">
        <v>63</v>
      </c>
      <c r="AG13" s="207"/>
      <c r="AH13" s="187" t="s">
        <v>278</v>
      </c>
      <c r="AI13" t="str">
        <f t="shared" si="0"/>
        <v>10:00-12:00</v>
      </c>
    </row>
    <row r="14" spans="1:35" ht="41.25" customHeight="1" x14ac:dyDescent="0.15">
      <c r="B14" s="147"/>
      <c r="D14" s="4"/>
      <c r="F14" s="148"/>
      <c r="G14" s="4"/>
      <c r="H14" s="4"/>
      <c r="J14" s="147"/>
      <c r="L14" s="4"/>
      <c r="W14" s="150"/>
      <c r="X14" s="152"/>
      <c r="Y14" s="214"/>
      <c r="Z14" s="216"/>
      <c r="AA14" s="208"/>
      <c r="AB14" s="219"/>
      <c r="AC14" s="219"/>
      <c r="AD14" s="212"/>
      <c r="AE14" s="208"/>
      <c r="AF14" s="235" t="s">
        <v>351</v>
      </c>
      <c r="AG14" s="207"/>
      <c r="AH14" s="195"/>
      <c r="AI14" t="str">
        <f t="shared" si="0"/>
        <v/>
      </c>
    </row>
    <row r="15" spans="1:35" ht="41.25" customHeight="1" x14ac:dyDescent="0.15">
      <c r="B15" s="147"/>
      <c r="D15" s="4"/>
      <c r="F15" s="4"/>
      <c r="G15" s="4"/>
      <c r="H15" s="4"/>
      <c r="J15" s="147"/>
      <c r="L15" s="4"/>
      <c r="W15" s="150" t="s">
        <v>193</v>
      </c>
      <c r="X15" s="151" t="s">
        <v>203</v>
      </c>
      <c r="Y15" s="308">
        <v>45629</v>
      </c>
      <c r="Z15" s="217" t="s">
        <v>44</v>
      </c>
      <c r="AA15" s="305" t="s">
        <v>428</v>
      </c>
      <c r="AB15" s="219"/>
      <c r="AC15" s="219"/>
      <c r="AD15" s="212" t="s">
        <v>194</v>
      </c>
      <c r="AE15" s="208"/>
      <c r="AF15" s="235" t="s">
        <v>63</v>
      </c>
      <c r="AG15" s="207"/>
      <c r="AH15" s="222" t="s">
        <v>280</v>
      </c>
      <c r="AI15" t="str">
        <f t="shared" si="0"/>
        <v>10:00-12:00</v>
      </c>
    </row>
    <row r="16" spans="1:35" ht="41.25" customHeight="1" x14ac:dyDescent="0.15">
      <c r="B16" s="147"/>
      <c r="C16" s="149"/>
      <c r="F16" s="4"/>
      <c r="G16" s="4"/>
      <c r="H16" s="4"/>
      <c r="J16" s="147"/>
      <c r="L16" s="4"/>
      <c r="W16" s="150"/>
      <c r="X16" s="152"/>
      <c r="Y16" s="214"/>
      <c r="Z16" s="198"/>
      <c r="AA16" s="208"/>
      <c r="AB16" s="219"/>
      <c r="AC16" s="219"/>
      <c r="AD16" s="212"/>
      <c r="AE16" s="208"/>
      <c r="AF16" s="235" t="s">
        <v>351</v>
      </c>
      <c r="AG16" s="207"/>
      <c r="AH16" s="223"/>
      <c r="AI16" t="str">
        <f t="shared" si="0"/>
        <v/>
      </c>
    </row>
    <row r="17" spans="2:43" ht="41.25" customHeight="1" x14ac:dyDescent="0.15">
      <c r="B17" s="147"/>
      <c r="F17" s="4"/>
      <c r="G17" s="4"/>
      <c r="H17" s="4"/>
      <c r="J17" s="147"/>
      <c r="L17" s="4"/>
      <c r="W17" s="150" t="s">
        <v>193</v>
      </c>
      <c r="X17" s="151" t="s">
        <v>413</v>
      </c>
      <c r="Y17" s="308">
        <v>45645</v>
      </c>
      <c r="Z17" s="217" t="s">
        <v>44</v>
      </c>
      <c r="AA17" s="208" t="s">
        <v>450</v>
      </c>
      <c r="AB17" s="219"/>
      <c r="AC17" s="219"/>
      <c r="AD17" s="212" t="s">
        <v>325</v>
      </c>
      <c r="AE17" s="208"/>
      <c r="AF17" s="235" t="s">
        <v>405</v>
      </c>
      <c r="AG17" s="207" t="s">
        <v>394</v>
      </c>
      <c r="AH17" s="223" t="s">
        <v>277</v>
      </c>
      <c r="AI17" t="str">
        <f t="shared" si="0"/>
        <v>10:00-11:00</v>
      </c>
    </row>
    <row r="18" spans="2:43" ht="41.25" customHeight="1" x14ac:dyDescent="0.15">
      <c r="B18" s="147"/>
      <c r="F18" s="4"/>
      <c r="G18" s="4"/>
      <c r="H18" s="4"/>
      <c r="J18" s="147"/>
      <c r="L18" s="4"/>
      <c r="W18" s="150"/>
      <c r="X18" s="152"/>
      <c r="Y18" s="214"/>
      <c r="Z18" s="217"/>
      <c r="AA18" s="208"/>
      <c r="AB18" s="219"/>
      <c r="AC18" s="219"/>
      <c r="AD18" s="212"/>
      <c r="AE18" s="208"/>
      <c r="AF18" s="234" t="s">
        <v>351</v>
      </c>
      <c r="AH18" s="223"/>
      <c r="AI18" t="str">
        <f t="shared" si="0"/>
        <v/>
      </c>
      <c r="AJ18" s="4"/>
    </row>
    <row r="19" spans="2:43" ht="41.25" customHeight="1" x14ac:dyDescent="0.15">
      <c r="B19" s="147"/>
      <c r="D19" s="4"/>
      <c r="F19" s="4"/>
      <c r="G19" s="4"/>
      <c r="H19" s="4"/>
      <c r="J19" s="147"/>
      <c r="L19" s="4"/>
      <c r="W19" s="150" t="s">
        <v>193</v>
      </c>
      <c r="X19" s="151" t="s">
        <v>342</v>
      </c>
      <c r="Y19" s="308">
        <v>45644</v>
      </c>
      <c r="Z19" s="217" t="s">
        <v>44</v>
      </c>
      <c r="AA19" s="305" t="s">
        <v>424</v>
      </c>
      <c r="AB19" s="219"/>
      <c r="AC19" s="219"/>
      <c r="AD19" s="307" t="s">
        <v>183</v>
      </c>
      <c r="AE19" s="208" t="s">
        <v>349</v>
      </c>
      <c r="AF19" s="235" t="s">
        <v>352</v>
      </c>
      <c r="AG19" s="4" t="s">
        <v>395</v>
      </c>
      <c r="AH19" s="223" t="s">
        <v>321</v>
      </c>
      <c r="AI19" t="str">
        <f t="shared" si="0"/>
        <v>13:00-15:00</v>
      </c>
    </row>
    <row r="20" spans="2:43" ht="41.25" customHeight="1" x14ac:dyDescent="0.15">
      <c r="B20" s="147"/>
      <c r="D20" s="4"/>
      <c r="F20" s="4"/>
      <c r="G20" s="4"/>
      <c r="H20" s="4"/>
      <c r="J20" s="147"/>
      <c r="L20" s="4"/>
      <c r="W20" s="150"/>
      <c r="X20" s="152"/>
      <c r="Y20" s="214"/>
      <c r="Z20" s="217"/>
      <c r="AA20" s="208"/>
      <c r="AB20" s="219"/>
      <c r="AC20" s="219"/>
      <c r="AD20" s="212"/>
      <c r="AE20" s="208"/>
      <c r="AF20" s="234" t="s">
        <v>351</v>
      </c>
      <c r="AH20" s="223"/>
      <c r="AI20" t="str">
        <f t="shared" si="0"/>
        <v/>
      </c>
    </row>
    <row r="21" spans="2:43" ht="41.25" customHeight="1" x14ac:dyDescent="0.15">
      <c r="B21" s="147"/>
      <c r="F21" s="4"/>
      <c r="G21" s="4"/>
      <c r="H21" s="4"/>
      <c r="J21" s="147"/>
      <c r="L21" s="4"/>
      <c r="W21" s="150" t="s">
        <v>193</v>
      </c>
      <c r="X21" s="154" t="s">
        <v>47</v>
      </c>
      <c r="Y21" s="215"/>
      <c r="Z21" s="217"/>
      <c r="AA21" s="208"/>
      <c r="AB21" s="219"/>
      <c r="AC21" s="219"/>
      <c r="AD21" s="212"/>
      <c r="AE21" s="208"/>
      <c r="AF21" s="234" t="s">
        <v>351</v>
      </c>
      <c r="AH21" s="223"/>
      <c r="AI21" t="str">
        <f t="shared" si="0"/>
        <v/>
      </c>
      <c r="AJ21" s="4"/>
    </row>
    <row r="22" spans="2:43" ht="41.25" customHeight="1" x14ac:dyDescent="0.15">
      <c r="B22" s="147"/>
      <c r="F22" s="4"/>
      <c r="G22" s="4"/>
      <c r="H22" s="4"/>
      <c r="J22" s="147"/>
      <c r="L22" s="4"/>
      <c r="W22" s="150"/>
      <c r="X22" s="151" t="s">
        <v>443</v>
      </c>
      <c r="Y22" s="332" t="s">
        <v>455</v>
      </c>
      <c r="Z22" s="217" t="s">
        <v>44</v>
      </c>
      <c r="AA22" s="305" t="s">
        <v>419</v>
      </c>
      <c r="AB22" s="219"/>
      <c r="AC22" s="219"/>
      <c r="AD22" s="212" t="s">
        <v>48</v>
      </c>
      <c r="AE22" s="208"/>
      <c r="AF22" s="234" t="s">
        <v>405</v>
      </c>
      <c r="AG22" s="4" t="s">
        <v>388</v>
      </c>
      <c r="AH22" s="223" t="s">
        <v>284</v>
      </c>
      <c r="AI22" t="str">
        <f t="shared" si="0"/>
        <v>10:00-11:00</v>
      </c>
    </row>
    <row r="23" spans="2:43" ht="41.25" customHeight="1" x14ac:dyDescent="0.15">
      <c r="B23" s="147"/>
      <c r="F23" s="4"/>
      <c r="G23" s="4"/>
      <c r="H23" s="4"/>
      <c r="J23" s="147"/>
      <c r="L23" s="4"/>
      <c r="W23" s="150"/>
      <c r="X23" s="151" t="s">
        <v>444</v>
      </c>
      <c r="Y23" s="333" t="s">
        <v>454</v>
      </c>
      <c r="Z23" s="217" t="s">
        <v>44</v>
      </c>
      <c r="AA23" s="305" t="s">
        <v>420</v>
      </c>
      <c r="AB23" s="219"/>
      <c r="AC23" s="219"/>
      <c r="AD23" s="212" t="s">
        <v>48</v>
      </c>
      <c r="AE23" s="208"/>
      <c r="AF23" s="234" t="s">
        <v>445</v>
      </c>
      <c r="AG23" s="4" t="s">
        <v>388</v>
      </c>
      <c r="AH23" s="223" t="s">
        <v>284</v>
      </c>
      <c r="AI23" t="str">
        <f t="shared" si="0"/>
        <v>12:45-14:00</v>
      </c>
    </row>
    <row r="24" spans="2:43" ht="41.25" customHeight="1" x14ac:dyDescent="0.15">
      <c r="B24" s="147"/>
      <c r="D24" s="4"/>
      <c r="F24" s="4"/>
      <c r="G24" s="4"/>
      <c r="H24" s="4"/>
      <c r="J24" s="147"/>
      <c r="L24" s="4"/>
      <c r="W24" s="150"/>
      <c r="X24" s="151" t="s">
        <v>406</v>
      </c>
      <c r="Y24" s="333" t="s">
        <v>456</v>
      </c>
      <c r="Z24" s="217" t="s">
        <v>44</v>
      </c>
      <c r="AA24" s="305" t="s">
        <v>421</v>
      </c>
      <c r="AB24" s="219"/>
      <c r="AC24" s="219"/>
      <c r="AD24" s="212" t="s">
        <v>48</v>
      </c>
      <c r="AE24" s="208"/>
      <c r="AF24" s="235" t="s">
        <v>407</v>
      </c>
      <c r="AG24" s="4" t="s">
        <v>388</v>
      </c>
      <c r="AH24" s="223" t="s">
        <v>284</v>
      </c>
      <c r="AI24" t="str">
        <f t="shared" si="0"/>
        <v>9:45-11:00</v>
      </c>
    </row>
    <row r="25" spans="2:43" ht="41.25" customHeight="1" x14ac:dyDescent="0.15">
      <c r="B25" s="147"/>
      <c r="D25" s="4"/>
      <c r="F25" s="4"/>
      <c r="G25" s="4"/>
      <c r="H25" s="4"/>
      <c r="J25" s="147"/>
      <c r="L25" s="4"/>
      <c r="W25" s="150"/>
      <c r="X25" s="151" t="s">
        <v>408</v>
      </c>
      <c r="Y25" s="308">
        <v>45628</v>
      </c>
      <c r="Z25" s="217" t="s">
        <v>44</v>
      </c>
      <c r="AA25" s="305" t="s">
        <v>422</v>
      </c>
      <c r="AB25" s="219"/>
      <c r="AC25" s="219"/>
      <c r="AD25" s="212" t="s">
        <v>142</v>
      </c>
      <c r="AE25" s="208"/>
      <c r="AF25" s="235" t="s">
        <v>405</v>
      </c>
      <c r="AG25" s="4" t="s">
        <v>388</v>
      </c>
      <c r="AH25" s="223" t="s">
        <v>284</v>
      </c>
      <c r="AI25" t="str">
        <f t="shared" si="0"/>
        <v>10:00-11:00</v>
      </c>
    </row>
    <row r="26" spans="2:43" ht="41.25" customHeight="1" x14ac:dyDescent="0.15">
      <c r="B26" s="147"/>
      <c r="D26" s="4"/>
      <c r="F26" s="4"/>
      <c r="G26" s="4"/>
      <c r="H26" s="4"/>
      <c r="J26" s="147"/>
      <c r="L26" s="4"/>
      <c r="W26" s="150"/>
      <c r="X26" s="151"/>
      <c r="Y26" s="214"/>
      <c r="Z26" s="217"/>
      <c r="AA26" s="305"/>
      <c r="AB26" s="219"/>
      <c r="AC26" s="219"/>
      <c r="AD26" s="212"/>
      <c r="AE26" s="208"/>
      <c r="AF26" s="235"/>
      <c r="AH26" s="223"/>
    </row>
    <row r="27" spans="2:43" ht="41.25" customHeight="1" x14ac:dyDescent="0.15">
      <c r="B27" s="147"/>
      <c r="F27" s="4"/>
      <c r="G27" s="4"/>
      <c r="H27" s="4"/>
      <c r="J27" s="147"/>
      <c r="L27" s="4"/>
      <c r="W27" s="150"/>
      <c r="X27" s="151"/>
      <c r="Y27" s="214"/>
      <c r="Z27" s="217"/>
      <c r="AA27" s="208"/>
      <c r="AB27" s="219"/>
      <c r="AC27" s="219"/>
      <c r="AD27" s="212"/>
      <c r="AE27" s="208"/>
      <c r="AF27" s="234" t="s">
        <v>351</v>
      </c>
      <c r="AH27" s="223"/>
      <c r="AI27" t="str">
        <f t="shared" si="0"/>
        <v/>
      </c>
    </row>
    <row r="28" spans="2:43" ht="41.25" customHeight="1" x14ac:dyDescent="0.15">
      <c r="B28" s="147"/>
      <c r="F28" s="4"/>
      <c r="G28" s="4"/>
      <c r="H28" s="4"/>
      <c r="J28" s="147"/>
      <c r="W28" s="150" t="s">
        <v>193</v>
      </c>
      <c r="X28" s="151" t="s">
        <v>204</v>
      </c>
      <c r="Y28" s="214"/>
      <c r="Z28" s="217"/>
      <c r="AA28" s="208"/>
      <c r="AB28" s="219"/>
      <c r="AC28" s="219"/>
      <c r="AD28" s="212"/>
      <c r="AE28" s="208"/>
      <c r="AF28" s="234" t="s">
        <v>351</v>
      </c>
      <c r="AH28" s="223"/>
      <c r="AI28" t="str">
        <f t="shared" si="0"/>
        <v/>
      </c>
    </row>
    <row r="29" spans="2:43" ht="41.25" customHeight="1" x14ac:dyDescent="0.15">
      <c r="B29" s="147"/>
      <c r="D29" s="4"/>
      <c r="F29" s="148"/>
      <c r="G29" s="4"/>
      <c r="H29" s="4"/>
      <c r="J29" s="147"/>
      <c r="L29" s="4"/>
      <c r="W29" s="150"/>
      <c r="X29" s="151" t="s">
        <v>423</v>
      </c>
      <c r="Y29" s="308">
        <v>45636</v>
      </c>
      <c r="Z29" s="217" t="s">
        <v>44</v>
      </c>
      <c r="AA29" s="94" t="s">
        <v>425</v>
      </c>
      <c r="AB29" s="219"/>
      <c r="AC29" s="219"/>
      <c r="AD29" s="94" t="s">
        <v>347</v>
      </c>
      <c r="AE29" s="208" t="s">
        <v>345</v>
      </c>
      <c r="AF29" s="234" t="s">
        <v>64</v>
      </c>
      <c r="AH29" s="223" t="s">
        <v>285</v>
      </c>
      <c r="AI29" t="str">
        <f t="shared" si="0"/>
        <v>10:30-11:00</v>
      </c>
    </row>
    <row r="30" spans="2:43" ht="41.25" customHeight="1" x14ac:dyDescent="0.15">
      <c r="B30" s="147"/>
      <c r="D30" s="4"/>
      <c r="F30" s="148"/>
      <c r="G30" s="4"/>
      <c r="H30" s="4"/>
      <c r="J30" s="147"/>
      <c r="L30" s="4"/>
      <c r="W30" s="150"/>
      <c r="X30" s="151" t="s">
        <v>209</v>
      </c>
      <c r="Y30" s="308">
        <v>45647</v>
      </c>
      <c r="Z30" s="217" t="s">
        <v>44</v>
      </c>
      <c r="AA30" s="212" t="s">
        <v>426</v>
      </c>
      <c r="AB30" s="219"/>
      <c r="AC30" s="219"/>
      <c r="AD30" s="212" t="s">
        <v>348</v>
      </c>
      <c r="AE30" s="208" t="s">
        <v>346</v>
      </c>
      <c r="AF30" s="234" t="s">
        <v>391</v>
      </c>
      <c r="AH30" s="223" t="s">
        <v>285</v>
      </c>
      <c r="AI30" t="str">
        <f t="shared" si="0"/>
        <v>10:30-11:30</v>
      </c>
    </row>
    <row r="31" spans="2:43" ht="41.25" customHeight="1" x14ac:dyDescent="0.15">
      <c r="B31" s="147"/>
      <c r="D31" s="4"/>
      <c r="F31" s="4"/>
      <c r="G31" s="4"/>
      <c r="H31" s="4"/>
      <c r="J31" s="147"/>
      <c r="L31" s="4"/>
      <c r="W31" s="150" t="s">
        <v>193</v>
      </c>
      <c r="X31" s="151" t="s">
        <v>199</v>
      </c>
      <c r="Y31" s="214"/>
      <c r="Z31" s="217"/>
      <c r="AA31" s="208"/>
      <c r="AB31" s="219"/>
      <c r="AC31" s="219"/>
      <c r="AD31" s="212"/>
      <c r="AE31" s="208"/>
      <c r="AF31" s="234" t="s">
        <v>351</v>
      </c>
      <c r="AH31" s="223"/>
      <c r="AI31" t="str">
        <f t="shared" si="0"/>
        <v/>
      </c>
      <c r="AQ31" s="4"/>
    </row>
    <row r="32" spans="2:43" ht="41.25" customHeight="1" x14ac:dyDescent="0.15">
      <c r="B32" s="147"/>
      <c r="D32" s="4"/>
      <c r="F32" s="4"/>
      <c r="G32" s="4"/>
      <c r="H32" s="4"/>
      <c r="J32" s="147"/>
      <c r="L32" s="4"/>
      <c r="W32" s="150"/>
      <c r="X32" s="151" t="s">
        <v>410</v>
      </c>
      <c r="Y32" s="308">
        <v>45639</v>
      </c>
      <c r="Z32" s="217" t="s">
        <v>44</v>
      </c>
      <c r="AA32" s="305" t="s">
        <v>427</v>
      </c>
      <c r="AB32" s="219"/>
      <c r="AC32" s="219"/>
      <c r="AD32" s="128" t="s">
        <v>114</v>
      </c>
      <c r="AE32" s="208"/>
      <c r="AF32" s="234" t="s">
        <v>409</v>
      </c>
      <c r="AH32" s="223" t="s">
        <v>285</v>
      </c>
      <c r="AI32" t="str">
        <f t="shared" si="0"/>
        <v>10:30-11:30</v>
      </c>
      <c r="AQ32" s="4"/>
    </row>
    <row r="33" spans="1:49" ht="41.25" customHeight="1" x14ac:dyDescent="0.15">
      <c r="B33" s="147"/>
      <c r="D33" s="4"/>
      <c r="F33" s="4"/>
      <c r="G33" s="4"/>
      <c r="H33" s="4"/>
      <c r="J33" s="147"/>
      <c r="L33" s="4"/>
      <c r="W33" s="150"/>
      <c r="X33" s="151" t="s">
        <v>205</v>
      </c>
      <c r="Y33" s="332" t="s">
        <v>457</v>
      </c>
      <c r="Z33" s="217" t="s">
        <v>44</v>
      </c>
      <c r="AA33" s="305" t="s">
        <v>427</v>
      </c>
      <c r="AB33" s="219"/>
      <c r="AC33" s="219"/>
      <c r="AD33" s="128" t="s">
        <v>115</v>
      </c>
      <c r="AE33" s="208"/>
      <c r="AF33" s="234" t="s">
        <v>411</v>
      </c>
      <c r="AH33" s="223" t="s">
        <v>285</v>
      </c>
      <c r="AI33" t="str">
        <f t="shared" si="0"/>
        <v>10:00-10:30</v>
      </c>
      <c r="AP33" s="4"/>
      <c r="AQ33" s="4"/>
    </row>
    <row r="34" spans="1:49" ht="41.25" customHeight="1" x14ac:dyDescent="0.15">
      <c r="B34" s="147"/>
      <c r="D34" s="4"/>
      <c r="F34" s="4"/>
      <c r="G34" s="4"/>
      <c r="H34" s="4"/>
      <c r="J34" s="147"/>
      <c r="L34" s="4"/>
      <c r="W34" s="150"/>
      <c r="X34" s="151" t="s">
        <v>206</v>
      </c>
      <c r="Y34" s="308">
        <v>45644</v>
      </c>
      <c r="Z34" s="217" t="s">
        <v>44</v>
      </c>
      <c r="AA34" s="305" t="s">
        <v>427</v>
      </c>
      <c r="AB34" s="219"/>
      <c r="AC34" s="219"/>
      <c r="AD34" s="128" t="s">
        <v>116</v>
      </c>
      <c r="AE34" s="208"/>
      <c r="AF34" s="234" t="s">
        <v>64</v>
      </c>
      <c r="AH34" s="223" t="s">
        <v>285</v>
      </c>
      <c r="AI34" t="str">
        <f t="shared" si="0"/>
        <v>10:30-11:00</v>
      </c>
      <c r="AP34" s="4"/>
      <c r="AQ34" s="4"/>
    </row>
    <row r="35" spans="1:49" ht="41.25" customHeight="1" x14ac:dyDescent="0.15">
      <c r="B35" s="147"/>
      <c r="D35" s="4"/>
      <c r="F35" s="4"/>
      <c r="G35" s="4"/>
      <c r="H35" s="4"/>
      <c r="J35" s="147"/>
      <c r="L35" s="4"/>
      <c r="W35" s="150"/>
      <c r="X35" s="151" t="s">
        <v>207</v>
      </c>
      <c r="Y35" s="308">
        <v>45644</v>
      </c>
      <c r="Z35" s="217" t="s">
        <v>44</v>
      </c>
      <c r="AA35" s="305" t="s">
        <v>427</v>
      </c>
      <c r="AB35" s="219"/>
      <c r="AC35" s="219"/>
      <c r="AD35" s="128" t="s">
        <v>117</v>
      </c>
      <c r="AE35" s="208"/>
      <c r="AF35" s="234" t="s">
        <v>332</v>
      </c>
      <c r="AH35" s="223" t="s">
        <v>285</v>
      </c>
      <c r="AI35" t="str">
        <f t="shared" si="0"/>
        <v>15:00-15:30</v>
      </c>
      <c r="AQ35" s="4"/>
    </row>
    <row r="36" spans="1:49" ht="41.25" customHeight="1" x14ac:dyDescent="0.15">
      <c r="B36" s="147"/>
      <c r="D36" s="4"/>
      <c r="F36" s="4"/>
      <c r="G36" s="4"/>
      <c r="H36" s="4"/>
      <c r="J36" s="147"/>
      <c r="L36" s="4"/>
      <c r="W36" s="150"/>
      <c r="X36" s="152"/>
      <c r="Y36" s="214"/>
      <c r="Z36" s="217"/>
      <c r="AA36" s="208"/>
      <c r="AB36" s="219"/>
      <c r="AC36" s="219"/>
      <c r="AD36" s="212"/>
      <c r="AE36" s="208"/>
      <c r="AF36" s="234" t="s">
        <v>351</v>
      </c>
      <c r="AH36" s="223"/>
      <c r="AI36" t="str">
        <f t="shared" si="0"/>
        <v/>
      </c>
    </row>
    <row r="37" spans="1:49" ht="41.25" customHeight="1" x14ac:dyDescent="0.15">
      <c r="B37" s="147"/>
      <c r="D37" s="4"/>
      <c r="F37" s="4"/>
      <c r="G37" s="4"/>
      <c r="H37" s="4"/>
      <c r="J37" s="147"/>
      <c r="L37" s="4"/>
      <c r="W37" s="150" t="s">
        <v>193</v>
      </c>
      <c r="X37" s="151" t="s">
        <v>392</v>
      </c>
      <c r="Y37" s="308">
        <v>45628</v>
      </c>
      <c r="Z37" s="217" t="s">
        <v>44</v>
      </c>
      <c r="AA37" s="208" t="s">
        <v>458</v>
      </c>
      <c r="AB37" s="219"/>
      <c r="AC37" s="219"/>
      <c r="AD37" s="212" t="s">
        <v>232</v>
      </c>
      <c r="AE37" s="208"/>
      <c r="AF37" s="234" t="s">
        <v>393</v>
      </c>
      <c r="AH37" s="223" t="s">
        <v>190</v>
      </c>
      <c r="AI37" t="str">
        <f t="shared" si="0"/>
        <v>10:00-13:00</v>
      </c>
      <c r="AL37" s="4"/>
      <c r="AM37" s="4"/>
      <c r="AN37" s="4"/>
      <c r="AO37" s="4"/>
      <c r="AP37" s="4"/>
      <c r="AT37" s="4"/>
      <c r="AU37" s="4"/>
      <c r="AV37" s="4"/>
      <c r="AW37" s="4"/>
    </row>
    <row r="38" spans="1:49" ht="41.25" customHeight="1" x14ac:dyDescent="0.15">
      <c r="A38" s="74"/>
      <c r="B38" s="147"/>
      <c r="C38" s="74"/>
      <c r="D38" s="4"/>
      <c r="E38" s="74"/>
      <c r="F38" s="4"/>
      <c r="G38" s="4"/>
      <c r="H38" s="4"/>
      <c r="I38" s="74"/>
      <c r="J38" s="147"/>
      <c r="K38" s="74"/>
      <c r="L38" s="4"/>
      <c r="M38" s="74"/>
      <c r="W38" s="150"/>
      <c r="X38" s="152"/>
      <c r="Y38" s="308">
        <v>45635</v>
      </c>
      <c r="Z38" s="217" t="s">
        <v>44</v>
      </c>
      <c r="AA38" s="208" t="s">
        <v>459</v>
      </c>
      <c r="AB38" s="219"/>
      <c r="AC38" s="219"/>
      <c r="AD38" s="212" t="s">
        <v>232</v>
      </c>
      <c r="AE38" s="208"/>
      <c r="AF38" s="234" t="s">
        <v>393</v>
      </c>
      <c r="AH38" s="223" t="s">
        <v>190</v>
      </c>
      <c r="AI38" t="str">
        <f t="shared" si="0"/>
        <v>10:00-13:00</v>
      </c>
    </row>
    <row r="39" spans="1:49" ht="41.25" customHeight="1" x14ac:dyDescent="0.15">
      <c r="B39" s="147"/>
      <c r="D39" s="4"/>
      <c r="F39" s="4"/>
      <c r="G39" s="4"/>
      <c r="H39" s="4"/>
      <c r="J39" s="147"/>
      <c r="L39" s="4"/>
      <c r="W39" s="150"/>
      <c r="X39" s="152"/>
      <c r="Y39" s="308">
        <v>45642</v>
      </c>
      <c r="Z39" s="217" t="s">
        <v>44</v>
      </c>
      <c r="AA39" s="208" t="s">
        <v>460</v>
      </c>
      <c r="AB39" s="219"/>
      <c r="AC39" s="219"/>
      <c r="AD39" s="212" t="s">
        <v>232</v>
      </c>
      <c r="AE39" s="208"/>
      <c r="AF39" s="234" t="s">
        <v>393</v>
      </c>
      <c r="AH39" s="223" t="s">
        <v>190</v>
      </c>
      <c r="AI39" t="str">
        <f t="shared" ref="AI39" si="1">ASC(AF39)</f>
        <v>10:00-13:00</v>
      </c>
      <c r="AP39" s="4"/>
    </row>
    <row r="40" spans="1:49" ht="41.25" customHeight="1" x14ac:dyDescent="0.15">
      <c r="B40" s="147"/>
      <c r="D40" s="4"/>
      <c r="F40" s="4"/>
      <c r="G40" s="4"/>
      <c r="H40" s="4"/>
      <c r="J40" s="147"/>
      <c r="L40" s="4"/>
      <c r="W40" s="150"/>
      <c r="X40" s="152"/>
      <c r="Y40" s="308">
        <v>45649</v>
      </c>
      <c r="Z40" s="217" t="s">
        <v>44</v>
      </c>
      <c r="AA40" s="208" t="s">
        <v>450</v>
      </c>
      <c r="AB40" s="219"/>
      <c r="AC40" s="219"/>
      <c r="AD40" s="212" t="s">
        <v>232</v>
      </c>
      <c r="AE40" s="208"/>
      <c r="AF40" s="234" t="s">
        <v>393</v>
      </c>
      <c r="AH40" s="223" t="s">
        <v>190</v>
      </c>
      <c r="AI40" t="str">
        <f t="shared" si="0"/>
        <v>10:00-13:00</v>
      </c>
      <c r="AP40" s="4"/>
    </row>
    <row r="41" spans="1:49" ht="41.25" customHeight="1" x14ac:dyDescent="0.15">
      <c r="B41" s="147"/>
      <c r="D41" s="4"/>
      <c r="F41" s="4"/>
      <c r="G41" s="4"/>
      <c r="H41" s="4"/>
      <c r="J41" s="147"/>
      <c r="L41" s="4"/>
      <c r="W41" s="150"/>
      <c r="X41" s="152"/>
      <c r="Y41" s="214"/>
      <c r="Z41" s="217"/>
      <c r="AA41" s="208"/>
      <c r="AB41" s="219"/>
      <c r="AC41" s="219"/>
      <c r="AD41" s="212"/>
      <c r="AE41" s="208"/>
      <c r="AF41" s="234" t="s">
        <v>351</v>
      </c>
      <c r="AH41" s="223"/>
      <c r="AI41" t="str">
        <f t="shared" si="0"/>
        <v/>
      </c>
    </row>
    <row r="42" spans="1:49" ht="41.25" customHeight="1" x14ac:dyDescent="0.15">
      <c r="B42" s="147"/>
      <c r="D42" s="4"/>
      <c r="F42" s="4"/>
      <c r="G42" s="4"/>
      <c r="H42" s="4"/>
      <c r="J42" s="147"/>
      <c r="L42" s="4"/>
      <c r="W42" s="226" t="s">
        <v>193</v>
      </c>
      <c r="X42" s="227" t="s">
        <v>208</v>
      </c>
      <c r="Y42" s="228"/>
      <c r="Z42" s="229" t="s">
        <v>44</v>
      </c>
      <c r="AA42" s="306" t="s">
        <v>389</v>
      </c>
      <c r="AB42" s="231"/>
      <c r="AC42" s="231"/>
      <c r="AD42" s="232" t="s">
        <v>97</v>
      </c>
      <c r="AE42" s="230"/>
      <c r="AF42" s="249" t="s">
        <v>63</v>
      </c>
      <c r="AG42" s="295"/>
      <c r="AH42" s="233" t="s">
        <v>289</v>
      </c>
      <c r="AI42" t="str">
        <f t="shared" si="0"/>
        <v>10:00-12:00</v>
      </c>
    </row>
    <row r="43" spans="1:49" ht="41.25" customHeight="1" x14ac:dyDescent="0.15">
      <c r="B43" s="147"/>
      <c r="D43" s="4"/>
      <c r="F43" s="148"/>
      <c r="G43" s="4"/>
      <c r="H43" s="4"/>
      <c r="J43" s="147"/>
      <c r="L43" s="4"/>
      <c r="W43"/>
      <c r="Y43" s="6"/>
      <c r="Z43" s="99"/>
      <c r="AE43" s="61"/>
      <c r="AH43" s="218"/>
    </row>
    <row r="44" spans="1:49" ht="41.25" customHeight="1" x14ac:dyDescent="0.15">
      <c r="B44" s="147"/>
      <c r="D44" s="4"/>
      <c r="F44" s="148"/>
      <c r="G44" s="4"/>
      <c r="H44" s="4"/>
      <c r="J44" s="147"/>
      <c r="L44" s="4"/>
      <c r="W44"/>
      <c r="Z44" s="99"/>
      <c r="AE44" s="86"/>
      <c r="AH44" s="218"/>
    </row>
    <row r="45" spans="1:49" ht="41.25" customHeight="1" x14ac:dyDescent="0.15">
      <c r="B45" s="147"/>
      <c r="D45" s="4"/>
      <c r="F45" s="148"/>
      <c r="G45" s="4"/>
      <c r="H45" s="4"/>
      <c r="J45" s="147"/>
      <c r="L45" s="4"/>
      <c r="W45"/>
      <c r="Z45" s="99"/>
      <c r="AE45" s="61"/>
      <c r="AH45" s="218"/>
    </row>
    <row r="46" spans="1:49" ht="41.25" customHeight="1" x14ac:dyDescent="0.15">
      <c r="B46" s="147"/>
      <c r="D46" s="4"/>
      <c r="F46" s="148"/>
      <c r="G46" s="4"/>
      <c r="H46" s="4"/>
      <c r="J46" s="147"/>
      <c r="L46" s="4"/>
      <c r="W46"/>
      <c r="Z46" s="99"/>
      <c r="AH46" s="218"/>
    </row>
    <row r="47" spans="1:49" ht="41.25" customHeight="1" x14ac:dyDescent="0.15">
      <c r="B47" s="147"/>
      <c r="D47" s="4"/>
      <c r="F47" s="148"/>
      <c r="G47" s="4"/>
      <c r="H47" s="4"/>
      <c r="J47" s="147"/>
      <c r="L47" s="4"/>
      <c r="W47"/>
      <c r="Z47" s="99"/>
      <c r="AH47" s="218"/>
    </row>
    <row r="48" spans="1:49" ht="41.25" customHeight="1" x14ac:dyDescent="0.15">
      <c r="B48" s="147"/>
      <c r="D48" s="4"/>
      <c r="F48" s="148"/>
      <c r="G48" s="4"/>
      <c r="H48" s="4"/>
      <c r="J48" s="147"/>
      <c r="L48" s="4"/>
      <c r="W48"/>
      <c r="Z48" s="99"/>
      <c r="AH48" s="218"/>
    </row>
    <row r="49" spans="2:42" ht="41.25" customHeight="1" x14ac:dyDescent="0.15">
      <c r="B49" s="147"/>
      <c r="D49" s="4"/>
      <c r="F49" s="148"/>
      <c r="G49" s="4"/>
      <c r="H49" s="4"/>
      <c r="J49" s="147"/>
      <c r="L49" s="4"/>
      <c r="W49"/>
      <c r="Z49" s="99"/>
      <c r="AH49" s="218"/>
    </row>
    <row r="50" spans="2:42" ht="41.25" customHeight="1" x14ac:dyDescent="0.15">
      <c r="B50" s="147"/>
      <c r="D50" s="4"/>
      <c r="F50" s="148"/>
      <c r="G50" s="4"/>
      <c r="H50" s="4"/>
      <c r="J50" s="147"/>
      <c r="L50" s="4"/>
      <c r="W50"/>
      <c r="Z50" s="99"/>
      <c r="AH50" s="218"/>
    </row>
    <row r="51" spans="2:42" ht="41.25" customHeight="1" x14ac:dyDescent="0.15">
      <c r="B51" s="147"/>
      <c r="D51" s="4"/>
      <c r="F51" s="148"/>
      <c r="G51" s="4"/>
      <c r="H51" s="4"/>
      <c r="J51" s="147"/>
      <c r="L51" s="4"/>
      <c r="W51"/>
      <c r="Z51" s="99"/>
      <c r="AH51" s="218"/>
    </row>
    <row r="52" spans="2:42" ht="41.25" customHeight="1" x14ac:dyDescent="0.15">
      <c r="B52" s="147"/>
      <c r="D52" s="4"/>
      <c r="F52" s="148"/>
      <c r="G52" s="4"/>
      <c r="H52" s="4"/>
      <c r="J52" s="147"/>
      <c r="L52" s="4"/>
      <c r="W52"/>
      <c r="Z52" s="99"/>
      <c r="AH52" s="218"/>
      <c r="AP52" s="4"/>
    </row>
    <row r="53" spans="2:42" ht="37.5" customHeight="1" x14ac:dyDescent="0.15">
      <c r="B53" s="147"/>
      <c r="D53" s="4"/>
      <c r="F53" s="148"/>
      <c r="G53" s="4"/>
      <c r="H53" s="4"/>
      <c r="J53" s="147"/>
      <c r="L53" s="4"/>
      <c r="W53"/>
      <c r="Z53" s="99"/>
      <c r="AH53" s="218"/>
      <c r="AP53" s="4"/>
    </row>
    <row r="54" spans="2:42" ht="37.5" customHeight="1" x14ac:dyDescent="0.15">
      <c r="B54" s="147"/>
      <c r="J54" s="147"/>
      <c r="W54"/>
      <c r="AP54" s="4"/>
    </row>
    <row r="55" spans="2:42" ht="37.5" customHeight="1" x14ac:dyDescent="0.15">
      <c r="B55" s="147"/>
      <c r="D55" s="4"/>
      <c r="F55" s="148"/>
      <c r="G55" s="4"/>
      <c r="H55" s="4"/>
      <c r="J55" s="147"/>
      <c r="L55" s="4"/>
      <c r="W55"/>
      <c r="Z55" s="99"/>
      <c r="AH55" s="218"/>
    </row>
    <row r="56" spans="2:42" ht="37.5" customHeight="1" x14ac:dyDescent="0.15">
      <c r="B56" s="147"/>
      <c r="D56" s="4"/>
      <c r="F56" s="148"/>
      <c r="G56" s="4"/>
      <c r="H56" s="4"/>
      <c r="J56" s="147"/>
      <c r="L56" s="4"/>
      <c r="W56"/>
      <c r="Z56" s="99"/>
      <c r="AH56" s="218"/>
    </row>
    <row r="57" spans="2:42" ht="37.5" customHeight="1" x14ac:dyDescent="0.15">
      <c r="B57" s="147"/>
      <c r="D57" s="4"/>
      <c r="F57" s="148"/>
      <c r="G57" s="4"/>
      <c r="H57" s="4"/>
      <c r="J57" s="147"/>
      <c r="L57" s="4"/>
      <c r="W57"/>
      <c r="Z57" s="99"/>
      <c r="AH57" s="218"/>
    </row>
    <row r="58" spans="2:42" ht="37.5" customHeight="1" x14ac:dyDescent="0.15">
      <c r="B58" s="147"/>
      <c r="D58" s="4"/>
      <c r="F58" s="148"/>
      <c r="G58" s="4"/>
      <c r="H58" s="4"/>
      <c r="J58" s="147"/>
      <c r="L58" s="4"/>
      <c r="W58"/>
      <c r="Z58" s="99"/>
      <c r="AH58" s="218"/>
    </row>
    <row r="59" spans="2:42" ht="37.5" customHeight="1" x14ac:dyDescent="0.15">
      <c r="B59" s="147"/>
      <c r="D59" s="4"/>
      <c r="F59" s="148"/>
      <c r="G59" s="4"/>
      <c r="H59" s="4"/>
      <c r="J59" s="147"/>
      <c r="L59" s="4"/>
      <c r="W59"/>
      <c r="Z59" s="99"/>
      <c r="AH59" s="218"/>
    </row>
    <row r="60" spans="2:42" ht="37.5" customHeight="1" x14ac:dyDescent="0.15">
      <c r="B60" s="147"/>
      <c r="D60" s="4"/>
      <c r="F60" s="148"/>
      <c r="G60" s="4"/>
      <c r="H60" s="4"/>
      <c r="J60" s="147"/>
      <c r="L60" s="4"/>
      <c r="W60"/>
      <c r="Z60" s="99"/>
      <c r="AH60" s="218"/>
    </row>
    <row r="61" spans="2:42" ht="37.5" customHeight="1" x14ac:dyDescent="0.15">
      <c r="B61" s="147"/>
      <c r="D61" s="4"/>
      <c r="F61" s="148"/>
      <c r="G61" s="4"/>
      <c r="H61" s="4"/>
      <c r="J61" s="147"/>
      <c r="L61" s="4"/>
      <c r="W61"/>
      <c r="Z61" s="99"/>
      <c r="AH61" s="218"/>
    </row>
    <row r="62" spans="2:42" ht="37.5" customHeight="1" x14ac:dyDescent="0.15">
      <c r="B62" s="147"/>
      <c r="D62" s="4"/>
      <c r="F62" s="148"/>
      <c r="G62" s="4"/>
      <c r="H62" s="4"/>
      <c r="J62" s="147"/>
      <c r="L62" s="4"/>
      <c r="W62"/>
      <c r="Z62" s="99"/>
      <c r="AH62" s="218"/>
    </row>
    <row r="63" spans="2:42" ht="37.5" customHeight="1" x14ac:dyDescent="0.15">
      <c r="B63" s="147"/>
      <c r="D63" s="4"/>
      <c r="F63" s="148"/>
      <c r="G63" s="4"/>
      <c r="H63" s="4"/>
      <c r="J63" s="147"/>
      <c r="L63" s="4"/>
      <c r="W63"/>
      <c r="Z63" s="99"/>
      <c r="AH63" s="218"/>
    </row>
    <row r="64" spans="2:42" ht="37.5" customHeight="1" x14ac:dyDescent="0.15">
      <c r="B64" s="147"/>
      <c r="F64" s="148"/>
      <c r="G64" s="4"/>
      <c r="H64" s="4"/>
      <c r="J64" s="147"/>
      <c r="W64"/>
      <c r="Z64" s="99"/>
      <c r="AH64" s="218"/>
    </row>
    <row r="65" spans="2:41" ht="37.5" customHeight="1" x14ac:dyDescent="0.15">
      <c r="B65" s="147"/>
      <c r="F65" s="148"/>
      <c r="G65" s="4"/>
      <c r="H65" s="4"/>
      <c r="J65" s="147"/>
      <c r="W65"/>
      <c r="Z65" s="99"/>
      <c r="AH65" s="218"/>
    </row>
    <row r="66" spans="2:41" ht="37.5" customHeight="1" x14ac:dyDescent="0.15">
      <c r="F66" s="4"/>
      <c r="G66" s="4"/>
      <c r="H66" s="4"/>
      <c r="J66" s="147"/>
      <c r="W66"/>
    </row>
    <row r="67" spans="2:41" ht="37.5" customHeight="1" x14ac:dyDescent="0.15">
      <c r="W67"/>
    </row>
    <row r="68" spans="2:41" ht="37.5" customHeight="1" x14ac:dyDescent="0.15">
      <c r="W68"/>
    </row>
    <row r="69" spans="2:41" ht="37.5" customHeight="1" x14ac:dyDescent="0.15">
      <c r="W69"/>
    </row>
    <row r="70" spans="2:41" ht="37.5" customHeight="1" x14ac:dyDescent="0.15">
      <c r="W70"/>
    </row>
    <row r="71" spans="2:41" ht="15.75" customHeight="1" x14ac:dyDescent="0.15">
      <c r="W71"/>
    </row>
    <row r="72" spans="2:41" ht="15.75" customHeight="1" x14ac:dyDescent="0.15">
      <c r="S72" s="136"/>
      <c r="T72" s="137"/>
      <c r="U72" s="137"/>
      <c r="V72" s="137"/>
      <c r="W72"/>
      <c r="AA72" s="134"/>
      <c r="AB72" s="137"/>
    </row>
    <row r="73" spans="2:41" ht="15.75" customHeight="1" x14ac:dyDescent="0.15">
      <c r="S73" s="139"/>
      <c r="T73" s="140"/>
      <c r="U73" s="140"/>
      <c r="V73" s="140"/>
      <c r="W73"/>
      <c r="AA73" s="74"/>
      <c r="AB73" s="141"/>
    </row>
    <row r="74" spans="2:41" ht="15.75" customHeight="1" x14ac:dyDescent="0.15">
      <c r="S74" s="74"/>
      <c r="T74" s="74"/>
      <c r="U74" s="74"/>
      <c r="V74" s="140"/>
      <c r="W74"/>
      <c r="Y74" s="6"/>
      <c r="AA74" s="128"/>
      <c r="AB74" s="141"/>
    </row>
    <row r="75" spans="2:41" ht="15.75" customHeight="1" x14ac:dyDescent="0.15">
      <c r="S75" s="74"/>
      <c r="T75" s="74"/>
      <c r="U75" s="74"/>
      <c r="V75" s="73"/>
      <c r="W75"/>
      <c r="Y75" s="6"/>
      <c r="AA75" s="128"/>
      <c r="AB75" s="143"/>
    </row>
    <row r="76" spans="2:41" ht="15.75" customHeight="1" x14ac:dyDescent="0.15">
      <c r="S76" s="74"/>
      <c r="T76" s="74"/>
      <c r="U76" s="74"/>
      <c r="V76" s="144"/>
      <c r="W76"/>
      <c r="Y76" s="6"/>
      <c r="AA76" s="128"/>
      <c r="AB76" s="144"/>
    </row>
    <row r="77" spans="2:41" ht="15.75" customHeight="1" x14ac:dyDescent="0.15">
      <c r="S77" s="145"/>
      <c r="T77" s="146"/>
      <c r="U77" s="74"/>
      <c r="V77" s="142"/>
      <c r="W77"/>
      <c r="Y77" s="6"/>
      <c r="AA77" s="128"/>
      <c r="AB77" s="146"/>
    </row>
    <row r="78" spans="2:41" ht="15.75" customHeight="1" x14ac:dyDescent="0.15">
      <c r="S78" s="139"/>
      <c r="T78" s="146"/>
      <c r="U78" s="146"/>
      <c r="V78" s="146"/>
      <c r="W78"/>
      <c r="Y78" s="6"/>
      <c r="AA78" s="149"/>
      <c r="AB78" s="146"/>
    </row>
    <row r="79" spans="2:41" ht="15.75" customHeight="1" x14ac:dyDescent="0.15">
      <c r="S79" s="74"/>
      <c r="T79" s="146"/>
      <c r="U79" s="146"/>
      <c r="V79" s="144"/>
      <c r="W79"/>
      <c r="Y79" s="6"/>
      <c r="AA79" s="128"/>
      <c r="AB79" s="146"/>
      <c r="AL79" s="74"/>
      <c r="AM79" s="99"/>
      <c r="AN79" s="99"/>
      <c r="AO79" s="99"/>
    </row>
    <row r="80" spans="2:41" ht="15.75" customHeight="1" x14ac:dyDescent="0.15">
      <c r="S80" s="74"/>
      <c r="T80" s="143"/>
      <c r="U80" s="51"/>
      <c r="V80" s="144"/>
      <c r="W80"/>
      <c r="Y80" s="6"/>
      <c r="AA80" s="128"/>
      <c r="AB80" s="146"/>
      <c r="AM80" s="4"/>
      <c r="AN80" s="4"/>
      <c r="AO80" s="4"/>
    </row>
    <row r="81" spans="11:42" ht="15.95" customHeight="1" x14ac:dyDescent="0.15">
      <c r="S81" s="74"/>
      <c r="V81" s="143"/>
      <c r="W81"/>
      <c r="AA81" s="128"/>
      <c r="AB81" s="146"/>
      <c r="AM81" s="4"/>
      <c r="AN81" s="4"/>
      <c r="AO81" s="4"/>
    </row>
    <row r="82" spans="11:42" ht="15.95" customHeight="1" x14ac:dyDescent="0.15">
      <c r="S82" s="145"/>
      <c r="T82" s="143"/>
      <c r="U82" s="51"/>
      <c r="V82" s="146"/>
      <c r="W82"/>
      <c r="AA82" s="128"/>
      <c r="AB82" s="146"/>
      <c r="AM82" s="99"/>
      <c r="AN82" s="4"/>
      <c r="AO82" s="4"/>
    </row>
    <row r="83" spans="11:42" ht="15.95" customHeight="1" x14ac:dyDescent="0.15">
      <c r="S83" s="74"/>
      <c r="T83" s="146"/>
      <c r="U83" s="74"/>
      <c r="V83" s="146"/>
      <c r="W83"/>
      <c r="AA83" s="128"/>
      <c r="AB83" s="146"/>
      <c r="AP83" s="73"/>
    </row>
    <row r="84" spans="11:42" ht="15.95" customHeight="1" x14ac:dyDescent="0.15">
      <c r="S84" s="139"/>
      <c r="T84" s="146"/>
      <c r="U84" s="146"/>
      <c r="V84" s="144"/>
      <c r="W84"/>
      <c r="AA84" s="149"/>
      <c r="AB84" s="146"/>
    </row>
    <row r="85" spans="11:42" ht="15.95" customHeight="1" x14ac:dyDescent="0.15">
      <c r="S85" s="74"/>
      <c r="T85" s="74"/>
      <c r="U85" s="74"/>
      <c r="V85" s="146"/>
      <c r="W85"/>
      <c r="AA85" s="149"/>
      <c r="AB85" s="146"/>
    </row>
    <row r="86" spans="11:42" ht="15.95" customHeight="1" x14ac:dyDescent="0.15">
      <c r="S86" s="74"/>
      <c r="T86" s="74"/>
      <c r="U86" s="74"/>
      <c r="V86" s="146"/>
      <c r="W86"/>
      <c r="AA86" s="149"/>
      <c r="AB86" s="146"/>
    </row>
    <row r="87" spans="11:42" ht="15.95" customHeight="1" x14ac:dyDescent="0.15">
      <c r="K87" s="75"/>
      <c r="S87" s="74"/>
      <c r="T87" s="74"/>
      <c r="U87" s="74"/>
      <c r="V87" s="144"/>
      <c r="W87"/>
      <c r="AA87" s="149"/>
      <c r="AB87" s="146"/>
    </row>
    <row r="88" spans="11:42" ht="15.95" customHeight="1" x14ac:dyDescent="0.15">
      <c r="K88" s="75"/>
      <c r="S88" s="145"/>
      <c r="T88" s="74"/>
      <c r="U88" s="74"/>
      <c r="V88" s="144"/>
      <c r="W88"/>
      <c r="AA88" s="149"/>
      <c r="AB88" s="142"/>
    </row>
    <row r="89" spans="11:42" ht="15.95" customHeight="1" x14ac:dyDescent="0.15">
      <c r="K89" s="75"/>
      <c r="S89" s="74"/>
      <c r="T89" s="146"/>
      <c r="U89" s="74"/>
      <c r="V89" s="143"/>
      <c r="W89"/>
      <c r="Y89" s="6"/>
      <c r="AA89" s="149"/>
      <c r="AB89" s="142"/>
    </row>
    <row r="90" spans="11:42" ht="15.95" customHeight="1" x14ac:dyDescent="0.15">
      <c r="K90" s="75"/>
      <c r="S90" s="139"/>
      <c r="T90" s="146"/>
      <c r="U90" s="146"/>
      <c r="V90" s="144"/>
      <c r="W90"/>
      <c r="Y90" s="6"/>
      <c r="AA90" s="149"/>
      <c r="AB90" s="146"/>
    </row>
    <row r="91" spans="11:42" ht="15.95" customHeight="1" x14ac:dyDescent="0.15">
      <c r="K91" s="75"/>
      <c r="S91" s="74"/>
      <c r="T91" s="146"/>
      <c r="U91" s="146"/>
      <c r="V91" s="146"/>
      <c r="W91"/>
      <c r="Y91" s="6"/>
      <c r="AA91" s="149"/>
      <c r="AB91" s="146"/>
    </row>
    <row r="92" spans="11:42" ht="15.95" customHeight="1" x14ac:dyDescent="0.15">
      <c r="K92" s="75"/>
      <c r="S92" s="74"/>
      <c r="T92" s="146"/>
      <c r="U92" s="146"/>
      <c r="V92" s="144"/>
      <c r="W92"/>
      <c r="Y92" s="6"/>
      <c r="AA92" s="149"/>
      <c r="AB92" s="146"/>
      <c r="AD92" s="137"/>
      <c r="AE92" s="136"/>
      <c r="AG92" s="54"/>
    </row>
    <row r="93" spans="11:42" ht="15.95" customHeight="1" x14ac:dyDescent="0.15">
      <c r="S93" s="74"/>
      <c r="T93" s="146"/>
      <c r="U93" s="146"/>
      <c r="V93" s="146"/>
      <c r="W93"/>
      <c r="Y93" s="6"/>
      <c r="AA93" s="149"/>
      <c r="AB93" s="146"/>
      <c r="AD93" s="137"/>
      <c r="AE93" s="137"/>
      <c r="AG93" s="138"/>
    </row>
    <row r="94" spans="11:42" ht="15.95" customHeight="1" x14ac:dyDescent="0.15">
      <c r="S94" s="145"/>
      <c r="T94" s="146"/>
      <c r="U94" s="74"/>
      <c r="V94" s="144"/>
      <c r="W94"/>
      <c r="Y94" s="6"/>
      <c r="AA94" s="149"/>
      <c r="AB94" s="142"/>
      <c r="AD94" s="133"/>
      <c r="AE94" s="133"/>
      <c r="AF94" s="236"/>
      <c r="AG94" s="134"/>
    </row>
    <row r="95" spans="11:42" ht="15.75" customHeight="1" x14ac:dyDescent="0.15">
      <c r="S95" s="74"/>
      <c r="T95" s="74"/>
      <c r="U95" s="74"/>
      <c r="V95" s="143"/>
      <c r="W95"/>
      <c r="Y95" s="6"/>
      <c r="AA95" s="149"/>
      <c r="AB95" s="142"/>
      <c r="AD95" s="133"/>
      <c r="AE95" s="133"/>
      <c r="AF95" s="236"/>
      <c r="AG95" s="135"/>
    </row>
    <row r="96" spans="11:42" ht="15.75" customHeight="1" x14ac:dyDescent="0.15">
      <c r="S96" s="139"/>
      <c r="T96" s="146"/>
      <c r="U96" s="146"/>
      <c r="V96" s="144"/>
      <c r="W96"/>
      <c r="Y96" s="6"/>
      <c r="AA96" s="149"/>
      <c r="AB96" s="146"/>
      <c r="AD96" s="133"/>
      <c r="AE96" s="133"/>
      <c r="AF96" s="236"/>
      <c r="AG96" s="134"/>
    </row>
    <row r="97" spans="1:72" ht="17.25" customHeight="1" x14ac:dyDescent="0.15">
      <c r="S97" s="139"/>
      <c r="T97" s="146"/>
      <c r="U97" s="146"/>
      <c r="V97" s="146"/>
      <c r="W97"/>
      <c r="Y97" s="6"/>
      <c r="AA97" s="149"/>
      <c r="AB97" s="146"/>
      <c r="AD97" s="133"/>
      <c r="AE97" s="133"/>
      <c r="AF97" s="236"/>
      <c r="AI97" s="54"/>
      <c r="AJ97" s="54"/>
      <c r="AK97" s="54"/>
      <c r="AL97" s="54"/>
    </row>
    <row r="98" spans="1:72" ht="17.25" customHeight="1" x14ac:dyDescent="0.15">
      <c r="S98" s="74"/>
      <c r="T98" s="146"/>
      <c r="U98" s="146"/>
      <c r="V98" s="144"/>
      <c r="W98"/>
      <c r="Y98" s="6"/>
      <c r="AA98" s="149"/>
      <c r="AB98" s="146"/>
      <c r="AD98" s="133"/>
      <c r="AE98" s="133"/>
      <c r="AF98" s="250"/>
      <c r="AI98" s="138"/>
      <c r="AJ98" s="138"/>
      <c r="AK98" s="138"/>
      <c r="AL98" s="138"/>
    </row>
    <row r="99" spans="1:72" ht="17.25" customHeight="1" x14ac:dyDescent="0.15">
      <c r="S99" s="74"/>
      <c r="T99" s="146"/>
      <c r="U99" s="146"/>
      <c r="V99" s="146"/>
      <c r="W99"/>
      <c r="Y99" s="6"/>
      <c r="AA99" s="149"/>
      <c r="AB99" s="146"/>
      <c r="AI99" s="134"/>
      <c r="AJ99" s="134"/>
      <c r="AK99" s="134"/>
      <c r="AL99" s="134"/>
    </row>
    <row r="100" spans="1:72" ht="17.25" customHeight="1" x14ac:dyDescent="0.15">
      <c r="S100" s="145"/>
      <c r="T100" s="146"/>
      <c r="U100" s="74"/>
      <c r="V100" s="144"/>
      <c r="W100"/>
      <c r="Y100" s="6"/>
      <c r="AA100" s="149"/>
      <c r="AB100" s="146"/>
      <c r="AI100" s="135"/>
      <c r="AJ100" s="135"/>
      <c r="AK100" s="135"/>
      <c r="AL100" s="135"/>
    </row>
    <row r="101" spans="1:72" ht="17.25" customHeight="1" x14ac:dyDescent="0.15">
      <c r="S101" s="74"/>
      <c r="T101" s="74"/>
      <c r="U101" s="74"/>
      <c r="V101" s="143"/>
      <c r="W101"/>
      <c r="Y101" s="6"/>
      <c r="AA101" s="149"/>
      <c r="AB101" s="146"/>
      <c r="AI101" s="4"/>
      <c r="AJ101" s="4"/>
      <c r="AK101" s="4"/>
      <c r="AL101" s="4"/>
    </row>
    <row r="102" spans="1:72" ht="17.25" customHeight="1" x14ac:dyDescent="0.15">
      <c r="W102"/>
      <c r="Y102" s="6"/>
      <c r="AI102" s="4"/>
      <c r="AJ102" s="4"/>
      <c r="AK102" s="4"/>
      <c r="AL102" s="4"/>
    </row>
    <row r="103" spans="1:72" ht="17.25" customHeight="1" x14ac:dyDescent="0.15">
      <c r="W103"/>
      <c r="Y103" s="6"/>
      <c r="AI103" s="4"/>
      <c r="AJ103" s="4"/>
      <c r="AK103" s="4"/>
      <c r="AL103" s="4"/>
    </row>
    <row r="104" spans="1:72" ht="17.25" customHeight="1" x14ac:dyDescent="0.15">
      <c r="W104"/>
      <c r="Y104" s="6"/>
    </row>
    <row r="105" spans="1:72" ht="17.25" customHeight="1" x14ac:dyDescent="0.15">
      <c r="W105"/>
      <c r="Y105" s="6"/>
    </row>
    <row r="106" spans="1:72" ht="17.25" customHeight="1" x14ac:dyDescent="0.15">
      <c r="W106"/>
      <c r="Y106" s="6"/>
    </row>
    <row r="107" spans="1:72" ht="17.25" customHeight="1" x14ac:dyDescent="0.15">
      <c r="W107"/>
      <c r="X107" s="4"/>
      <c r="Y107" s="155"/>
    </row>
    <row r="108" spans="1:72" ht="17.25" customHeight="1" x14ac:dyDescent="0.15">
      <c r="W108"/>
      <c r="X108" s="4"/>
      <c r="Y108" s="155"/>
    </row>
    <row r="109" spans="1:72" ht="17.25" customHeight="1" x14ac:dyDescent="0.15">
      <c r="W109"/>
      <c r="X109" s="4"/>
      <c r="Y109" s="155"/>
    </row>
    <row r="110" spans="1:72" ht="17.25" customHeight="1" x14ac:dyDescent="0.15">
      <c r="W110"/>
      <c r="X110" s="4"/>
      <c r="Y110" s="155"/>
    </row>
    <row r="111" spans="1:72" s="6" customFormat="1" ht="17.2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 s="4"/>
      <c r="Y111" s="155"/>
      <c r="Z111" s="203"/>
      <c r="AA111"/>
      <c r="AB111"/>
      <c r="AC111"/>
      <c r="AD111"/>
      <c r="AE111"/>
      <c r="AF111" s="147"/>
      <c r="AG111" s="4"/>
      <c r="AH111" s="203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</row>
    <row r="112" spans="1:72" s="6" customFormat="1" ht="17.2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 s="4"/>
      <c r="Y112" s="155"/>
      <c r="Z112" s="203"/>
      <c r="AA112"/>
      <c r="AB112"/>
      <c r="AC112"/>
      <c r="AD112"/>
      <c r="AE112"/>
      <c r="AF112" s="147"/>
      <c r="AG112" s="4"/>
      <c r="AH112" s="203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</row>
    <row r="113" spans="1:72" s="6" customFormat="1" ht="17.2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 s="4"/>
      <c r="Y113" s="155"/>
      <c r="Z113" s="203"/>
      <c r="AA113"/>
      <c r="AB113"/>
      <c r="AC113"/>
      <c r="AD113"/>
      <c r="AE113"/>
      <c r="AF113" s="147"/>
      <c r="AG113" s="4"/>
      <c r="AH113" s="20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</row>
    <row r="114" spans="1:72" s="6" customFormat="1" ht="17.2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 s="4"/>
      <c r="Y114" s="155"/>
      <c r="Z114" s="203"/>
      <c r="AA114"/>
      <c r="AB114"/>
      <c r="AC114"/>
      <c r="AD114"/>
      <c r="AE114"/>
      <c r="AF114" s="147"/>
      <c r="AG114" s="4"/>
      <c r="AH114" s="203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</row>
    <row r="115" spans="1:72" s="6" customFormat="1" ht="17.2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 s="4"/>
      <c r="Y115" s="155"/>
      <c r="Z115" s="203"/>
      <c r="AA115"/>
      <c r="AB115"/>
      <c r="AC115"/>
      <c r="AD115"/>
      <c r="AE115"/>
      <c r="AF115" s="147"/>
      <c r="AG115" s="4"/>
      <c r="AH115" s="203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</row>
    <row r="116" spans="1:72" s="6" customFormat="1" ht="17.2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 s="4"/>
      <c r="Y116" s="155"/>
      <c r="Z116" s="203"/>
      <c r="AA116"/>
      <c r="AB116"/>
      <c r="AC116"/>
      <c r="AD116"/>
      <c r="AE116"/>
      <c r="AF116" s="147"/>
      <c r="AG116" s="4"/>
      <c r="AH116" s="203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</row>
    <row r="117" spans="1:72" s="6" customFormat="1" ht="17.2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 s="4"/>
      <c r="Y117" s="155"/>
      <c r="Z117" s="203"/>
      <c r="AA117"/>
      <c r="AB117"/>
      <c r="AC117"/>
      <c r="AD117"/>
      <c r="AE117"/>
      <c r="AF117" s="147"/>
      <c r="AG117" s="4"/>
      <c r="AH117" s="203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</row>
    <row r="118" spans="1:72" s="6" customFormat="1" ht="17.2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 s="4"/>
      <c r="Y118" s="155"/>
      <c r="Z118" s="203"/>
      <c r="AA118"/>
      <c r="AB118"/>
      <c r="AC118"/>
      <c r="AD118"/>
      <c r="AE118"/>
      <c r="AF118" s="147"/>
      <c r="AG118" s="4"/>
      <c r="AH118" s="203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</row>
    <row r="119" spans="1:72" s="6" customFormat="1" ht="17.2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 s="4"/>
      <c r="Y119" s="155"/>
      <c r="Z119" s="203"/>
      <c r="AA119"/>
      <c r="AB119"/>
      <c r="AC119"/>
      <c r="AD119"/>
      <c r="AE119"/>
      <c r="AF119" s="147"/>
      <c r="AG119" s="4"/>
      <c r="AH119" s="203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</row>
    <row r="120" spans="1:72" s="6" customFormat="1" ht="17.2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 s="4"/>
      <c r="Y120" s="155"/>
      <c r="Z120" s="203"/>
      <c r="AA120"/>
      <c r="AB120"/>
      <c r="AC120"/>
      <c r="AD120"/>
      <c r="AE120"/>
      <c r="AF120" s="147"/>
      <c r="AG120" s="4"/>
      <c r="AH120" s="203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</row>
    <row r="121" spans="1:72" s="6" customFormat="1" ht="17.2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Z121" s="203"/>
      <c r="AA121"/>
      <c r="AB121"/>
      <c r="AC121"/>
      <c r="AD121"/>
      <c r="AE121"/>
      <c r="AF121" s="147"/>
      <c r="AG121" s="4"/>
      <c r="AH121" s="203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</row>
    <row r="122" spans="1:72" s="6" customFormat="1" ht="17.2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Z122" s="203"/>
      <c r="AA122"/>
      <c r="AB122"/>
      <c r="AC122"/>
      <c r="AD122"/>
      <c r="AE122"/>
      <c r="AF122" s="147"/>
      <c r="AG122" s="4"/>
      <c r="AH122" s="203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</row>
    <row r="123" spans="1:72" s="6" customFormat="1" ht="17.2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Z123" s="203"/>
      <c r="AA123"/>
      <c r="AB123"/>
      <c r="AC123"/>
      <c r="AD123"/>
      <c r="AE123"/>
      <c r="AF123" s="147"/>
      <c r="AG123" s="4"/>
      <c r="AH123" s="20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</row>
    <row r="124" spans="1:72" s="6" customFormat="1" ht="17.2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Z124" s="203"/>
      <c r="AA124"/>
      <c r="AB124"/>
      <c r="AC124"/>
      <c r="AD124"/>
      <c r="AE124"/>
      <c r="AF124" s="147"/>
      <c r="AG124" s="4"/>
      <c r="AH124" s="203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</row>
    <row r="125" spans="1:72" s="6" customFormat="1" ht="17.2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Z125" s="203"/>
      <c r="AA125"/>
      <c r="AB125"/>
      <c r="AC125"/>
      <c r="AD125"/>
      <c r="AE125"/>
      <c r="AF125" s="147"/>
      <c r="AG125" s="4"/>
      <c r="AH125" s="203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</row>
    <row r="126" spans="1:72" s="6" customFormat="1" ht="17.2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Z126" s="203"/>
      <c r="AA126"/>
      <c r="AB126"/>
      <c r="AC126"/>
      <c r="AD126"/>
      <c r="AE126"/>
      <c r="AF126" s="147"/>
      <c r="AG126" s="4"/>
      <c r="AH126" s="203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</row>
    <row r="127" spans="1:72" s="6" customFormat="1" ht="17.2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Z127" s="203"/>
      <c r="AA127"/>
      <c r="AB127"/>
      <c r="AC127"/>
      <c r="AD127"/>
      <c r="AE127"/>
      <c r="AF127" s="147"/>
      <c r="AG127" s="4"/>
      <c r="AH127" s="203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</row>
    <row r="128" spans="1:72" s="6" customFormat="1" ht="17.2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Z128" s="203"/>
      <c r="AA128"/>
      <c r="AB128"/>
      <c r="AC128"/>
      <c r="AD128"/>
      <c r="AE128"/>
      <c r="AF128" s="147"/>
      <c r="AG128" s="4"/>
      <c r="AH128" s="203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</row>
    <row r="129" spans="1:72" s="6" customFormat="1" ht="21.7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Z129" s="203"/>
      <c r="AA129"/>
      <c r="AB129"/>
      <c r="AC129"/>
      <c r="AD129"/>
      <c r="AE129"/>
      <c r="AF129" s="147"/>
      <c r="AG129" s="4"/>
      <c r="AH129" s="203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</row>
    <row r="130" spans="1:72" s="6" customFormat="1" ht="17.2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Z130" s="203"/>
      <c r="AA130"/>
      <c r="AB130"/>
      <c r="AC130"/>
      <c r="AD130"/>
      <c r="AE130"/>
      <c r="AF130" s="147"/>
      <c r="AG130" s="4"/>
      <c r="AH130" s="203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</row>
    <row r="131" spans="1:72" s="6" customFormat="1" ht="17.2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 s="4"/>
      <c r="X131"/>
      <c r="Y131" s="12"/>
      <c r="Z131" s="203"/>
      <c r="AA131"/>
      <c r="AB131"/>
      <c r="AC131"/>
      <c r="AD131"/>
      <c r="AE131"/>
      <c r="AF131" s="147"/>
      <c r="AG131" s="4"/>
      <c r="AH131" s="203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</row>
    <row r="132" spans="1:72" s="6" customFormat="1" ht="17.2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 s="4"/>
      <c r="X132"/>
      <c r="Y132" s="12"/>
      <c r="Z132" s="203"/>
      <c r="AA132"/>
      <c r="AB132"/>
      <c r="AC132"/>
      <c r="AD132"/>
      <c r="AE132"/>
      <c r="AF132" s="147"/>
      <c r="AG132" s="4"/>
      <c r="AH132" s="203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</row>
    <row r="133" spans="1:72" s="6" customFormat="1" ht="17.2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 s="4"/>
      <c r="X133"/>
      <c r="Y133" s="12"/>
      <c r="Z133" s="203"/>
      <c r="AA133"/>
      <c r="AB133"/>
      <c r="AC133"/>
      <c r="AD133"/>
      <c r="AE133"/>
      <c r="AF133" s="147"/>
      <c r="AG133" s="4"/>
      <c r="AH133" s="20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</row>
    <row r="134" spans="1:72" s="6" customFormat="1" ht="17.2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 s="4"/>
      <c r="X134"/>
      <c r="Y134" s="12"/>
      <c r="Z134" s="203"/>
      <c r="AA134"/>
      <c r="AB134"/>
      <c r="AC134"/>
      <c r="AD134"/>
      <c r="AE134"/>
      <c r="AF134" s="147"/>
      <c r="AG134" s="4"/>
      <c r="AH134" s="203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</row>
    <row r="135" spans="1:72" s="6" customFormat="1" ht="17.2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 s="4"/>
      <c r="X135"/>
      <c r="Y135" s="12"/>
      <c r="Z135" s="203"/>
      <c r="AA135"/>
      <c r="AB135"/>
      <c r="AC135"/>
      <c r="AD135"/>
      <c r="AE135"/>
      <c r="AF135" s="147"/>
      <c r="AG135" s="4"/>
      <c r="AH135" s="203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</row>
  </sheetData>
  <mergeCells count="1">
    <mergeCell ref="AA2:AC2"/>
  </mergeCells>
  <phoneticPr fontId="1"/>
  <dataValidations count="2">
    <dataValidation type="list" allowBlank="1" showInputMessage="1" showErrorMessage="1" sqref="AB3:AC42" xr:uid="{00000000-0002-0000-0100-000000000000}">
      <formula1>"〇"</formula1>
    </dataValidation>
    <dataValidation type="list" allowBlank="1" showInputMessage="1" showErrorMessage="1" sqref="AG3:AG17" xr:uid="{00000000-0002-0000-0100-000001000000}">
      <formula1>",予"</formula1>
    </dataValidation>
  </dataValidations>
  <printOptions horizontalCentered="1"/>
  <pageMargins left="0.19685039370078741" right="0.19685039370078741" top="0.74803149606299213" bottom="0.74803149606299213" header="0.31496062992125984" footer="0.31496062992125984"/>
  <pageSetup paperSize="9" scale="4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  <pageSetUpPr fitToPage="1"/>
  </sheetPr>
  <dimension ref="A1:K73"/>
  <sheetViews>
    <sheetView zoomScaleNormal="100" workbookViewId="0">
      <pane xSplit="3" ySplit="2" topLeftCell="D18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D17" sqref="D17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1" width="13" style="202" customWidth="1"/>
    <col min="12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359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 t="s">
        <v>582</v>
      </c>
      <c r="E3" s="206"/>
      <c r="F3" s="206"/>
      <c r="G3" s="41"/>
      <c r="H3" s="78"/>
      <c r="I3" s="85" t="s">
        <v>351</v>
      </c>
      <c r="J3" s="44"/>
      <c r="K3" s="202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491</v>
      </c>
      <c r="E4" s="206" t="s">
        <v>480</v>
      </c>
      <c r="F4" s="206"/>
      <c r="G4" s="41"/>
      <c r="H4" s="78"/>
      <c r="I4" s="84" t="s">
        <v>596</v>
      </c>
      <c r="J4" s="44"/>
      <c r="K4" s="202" t="str">
        <f t="shared" ref="K4:K33" si="0">ASC(I4)</f>
        <v>9:30-15:30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583</v>
      </c>
      <c r="E5" s="206" t="s">
        <v>480</v>
      </c>
      <c r="F5" s="206"/>
      <c r="G5" s="41"/>
      <c r="H5" s="78"/>
      <c r="I5" s="84" t="s">
        <v>597</v>
      </c>
      <c r="J5" s="44" t="s">
        <v>394</v>
      </c>
      <c r="K5" s="202" t="str">
        <f t="shared" si="0"/>
        <v>11:30-11:45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491</v>
      </c>
      <c r="E6" s="206" t="s">
        <v>480</v>
      </c>
      <c r="F6" s="206"/>
      <c r="G6" s="41"/>
      <c r="H6" s="78"/>
      <c r="I6" s="84" t="s">
        <v>596</v>
      </c>
      <c r="J6" s="44"/>
      <c r="K6" s="202" t="str">
        <f t="shared" si="0"/>
        <v>9:30-15:30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491</v>
      </c>
      <c r="E7" s="206" t="s">
        <v>480</v>
      </c>
      <c r="F7" s="206"/>
      <c r="G7" s="41"/>
      <c r="H7" s="78"/>
      <c r="I7" s="84" t="s">
        <v>596</v>
      </c>
      <c r="J7" s="44"/>
      <c r="K7" s="202" t="str">
        <f t="shared" si="0"/>
        <v>9:30-15:30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584</v>
      </c>
      <c r="E8" s="206" t="s">
        <v>480</v>
      </c>
      <c r="F8" s="206"/>
      <c r="G8" s="41"/>
      <c r="H8" s="78"/>
      <c r="I8" s="84" t="s">
        <v>411</v>
      </c>
      <c r="J8" s="44" t="s">
        <v>394</v>
      </c>
      <c r="K8" s="202" t="str">
        <f t="shared" si="0"/>
        <v>10:00-10:30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492</v>
      </c>
      <c r="E9" s="206"/>
      <c r="F9" s="206"/>
      <c r="G9" s="41"/>
      <c r="H9" s="78"/>
      <c r="I9" s="84" t="s">
        <v>596</v>
      </c>
      <c r="J9" s="44"/>
      <c r="K9" s="202" t="str">
        <f t="shared" si="0"/>
        <v>9:30-15:30</v>
      </c>
    </row>
    <row r="10" spans="1:11" ht="16.5" customHeight="1" x14ac:dyDescent="0.15">
      <c r="A10" s="43">
        <v>8</v>
      </c>
      <c r="B10" s="43" t="s">
        <v>11</v>
      </c>
      <c r="C10" s="76"/>
      <c r="D10" s="41" t="s">
        <v>582</v>
      </c>
      <c r="E10" s="206"/>
      <c r="F10" s="206"/>
      <c r="G10" s="41"/>
      <c r="H10" s="78"/>
      <c r="I10" s="85" t="s">
        <v>351</v>
      </c>
      <c r="J10" s="44"/>
      <c r="K10" s="202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585</v>
      </c>
      <c r="E11" s="206"/>
      <c r="F11" s="206"/>
      <c r="G11" s="41" t="s">
        <v>586</v>
      </c>
      <c r="H11" s="78"/>
      <c r="I11" s="84" t="s">
        <v>596</v>
      </c>
      <c r="J11" s="44" t="s">
        <v>394</v>
      </c>
      <c r="K11" s="202" t="str">
        <f t="shared" si="0"/>
        <v>9:30-15:30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650</v>
      </c>
      <c r="E12" s="206" t="s">
        <v>480</v>
      </c>
      <c r="F12" s="206"/>
      <c r="G12" s="41" t="s">
        <v>587</v>
      </c>
      <c r="H12" s="78"/>
      <c r="I12" s="84" t="s">
        <v>64</v>
      </c>
      <c r="J12" s="44" t="s">
        <v>394</v>
      </c>
      <c r="K12" s="202" t="str">
        <f t="shared" si="0"/>
        <v>10:30-11:00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588</v>
      </c>
      <c r="E13" s="206" t="s">
        <v>480</v>
      </c>
      <c r="F13" s="206"/>
      <c r="G13" s="41"/>
      <c r="H13" s="78"/>
      <c r="I13" s="84" t="s">
        <v>598</v>
      </c>
      <c r="J13" s="44" t="s">
        <v>394</v>
      </c>
      <c r="K13" s="202" t="str">
        <f t="shared" si="0"/>
        <v>11:00-11:30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589</v>
      </c>
      <c r="E14" s="206" t="s">
        <v>480</v>
      </c>
      <c r="F14" s="206"/>
      <c r="G14" s="41"/>
      <c r="H14" s="78"/>
      <c r="I14" s="84" t="s">
        <v>565</v>
      </c>
      <c r="J14" s="44" t="s">
        <v>394</v>
      </c>
      <c r="K14" s="202" t="str">
        <f t="shared" si="0"/>
        <v>10:30-12:00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590</v>
      </c>
      <c r="E15" s="206" t="s">
        <v>480</v>
      </c>
      <c r="F15" s="206"/>
      <c r="G15" s="41"/>
      <c r="H15" s="41"/>
      <c r="I15" s="85" t="s">
        <v>565</v>
      </c>
      <c r="J15" s="44" t="s">
        <v>394</v>
      </c>
      <c r="K15" s="202" t="str">
        <f t="shared" si="0"/>
        <v>10:30-12:00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492</v>
      </c>
      <c r="E16" s="206"/>
      <c r="F16" s="206"/>
      <c r="G16" s="41"/>
      <c r="H16" s="78"/>
      <c r="I16" s="84" t="s">
        <v>596</v>
      </c>
      <c r="J16" s="44"/>
      <c r="K16" s="202" t="str">
        <f t="shared" si="0"/>
        <v>9:30-15:30</v>
      </c>
    </row>
    <row r="17" spans="1:11" ht="16.5" customHeight="1" x14ac:dyDescent="0.15">
      <c r="A17" s="43">
        <v>15</v>
      </c>
      <c r="B17" s="43" t="s">
        <v>11</v>
      </c>
      <c r="C17" s="76"/>
      <c r="D17" s="41" t="s">
        <v>582</v>
      </c>
      <c r="E17" s="206"/>
      <c r="F17" s="206"/>
      <c r="G17" s="41"/>
      <c r="H17" s="78"/>
      <c r="I17" s="85" t="s">
        <v>351</v>
      </c>
      <c r="J17" s="44"/>
      <c r="K17" s="202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583</v>
      </c>
      <c r="E18" s="206" t="s">
        <v>480</v>
      </c>
      <c r="F18" s="206"/>
      <c r="G18" s="41"/>
      <c r="H18" s="78"/>
      <c r="I18" s="84" t="s">
        <v>597</v>
      </c>
      <c r="J18" s="44" t="s">
        <v>394</v>
      </c>
      <c r="K18" s="202" t="str">
        <f t="shared" si="0"/>
        <v>11:30-11:45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650</v>
      </c>
      <c r="E19" s="206" t="s">
        <v>480</v>
      </c>
      <c r="F19" s="206"/>
      <c r="G19" s="41" t="s">
        <v>591</v>
      </c>
      <c r="H19" s="78"/>
      <c r="I19" s="84" t="s">
        <v>64</v>
      </c>
      <c r="J19" s="44" t="s">
        <v>394</v>
      </c>
      <c r="K19" s="202" t="str">
        <f t="shared" si="0"/>
        <v>10:30-11:00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585</v>
      </c>
      <c r="E20" s="206"/>
      <c r="F20" s="206"/>
      <c r="G20" s="41" t="s">
        <v>586</v>
      </c>
      <c r="H20" s="78"/>
      <c r="I20" s="84" t="s">
        <v>596</v>
      </c>
      <c r="J20" s="44" t="s">
        <v>394</v>
      </c>
      <c r="K20" s="202" t="str">
        <f t="shared" si="0"/>
        <v>9:30-15:30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601</v>
      </c>
      <c r="E21" s="206" t="s">
        <v>480</v>
      </c>
      <c r="F21" s="206"/>
      <c r="G21" s="41"/>
      <c r="H21" s="78"/>
      <c r="I21" s="84" t="s">
        <v>599</v>
      </c>
      <c r="J21" s="44" t="s">
        <v>394</v>
      </c>
      <c r="K21" s="202" t="str">
        <f t="shared" si="0"/>
        <v>11:00-12:00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592</v>
      </c>
      <c r="E22" s="206" t="s">
        <v>480</v>
      </c>
      <c r="F22" s="206"/>
      <c r="G22" s="41" t="s">
        <v>586</v>
      </c>
      <c r="H22" s="78"/>
      <c r="I22" s="84" t="s">
        <v>565</v>
      </c>
      <c r="J22" s="44" t="s">
        <v>394</v>
      </c>
      <c r="K22" s="202" t="str">
        <f t="shared" si="0"/>
        <v>10:30-12:00</v>
      </c>
    </row>
    <row r="23" spans="1:11" ht="16.5" customHeight="1" x14ac:dyDescent="0.15">
      <c r="A23" s="43">
        <v>21</v>
      </c>
      <c r="B23" s="43" t="s">
        <v>10</v>
      </c>
      <c r="C23" s="76"/>
      <c r="D23" s="41" t="s">
        <v>593</v>
      </c>
      <c r="E23" s="206"/>
      <c r="F23" s="206"/>
      <c r="G23" s="41"/>
      <c r="H23" s="78"/>
      <c r="I23" s="84" t="s">
        <v>600</v>
      </c>
      <c r="J23" s="44" t="s">
        <v>394</v>
      </c>
      <c r="K23" s="202" t="str">
        <f t="shared" si="0"/>
        <v>10:30-15:30</v>
      </c>
    </row>
    <row r="24" spans="1:11" ht="16.5" customHeight="1" x14ac:dyDescent="0.15">
      <c r="A24" s="43">
        <v>22</v>
      </c>
      <c r="B24" s="43" t="s">
        <v>11</v>
      </c>
      <c r="C24" s="76"/>
      <c r="D24" s="41" t="s">
        <v>582</v>
      </c>
      <c r="E24" s="206"/>
      <c r="F24" s="206"/>
      <c r="G24" s="41"/>
      <c r="H24" s="78"/>
      <c r="I24" s="85" t="s">
        <v>351</v>
      </c>
      <c r="J24" s="44"/>
      <c r="K24" s="202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583</v>
      </c>
      <c r="E25" s="206" t="s">
        <v>480</v>
      </c>
      <c r="F25" s="206"/>
      <c r="G25" s="41"/>
      <c r="H25" s="78"/>
      <c r="I25" s="84" t="s">
        <v>597</v>
      </c>
      <c r="J25" s="44" t="s">
        <v>394</v>
      </c>
      <c r="K25" s="202" t="str">
        <f t="shared" si="0"/>
        <v>11:30-11:45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594</v>
      </c>
      <c r="E26" s="206" t="s">
        <v>480</v>
      </c>
      <c r="F26" s="206"/>
      <c r="G26" s="41"/>
      <c r="H26" s="78"/>
      <c r="I26" s="84" t="s">
        <v>598</v>
      </c>
      <c r="J26" s="44" t="s">
        <v>394</v>
      </c>
      <c r="K26" s="202" t="str">
        <f t="shared" si="0"/>
        <v>11:00-11:30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639</v>
      </c>
      <c r="E27" s="206"/>
      <c r="F27" s="206"/>
      <c r="G27" s="41"/>
      <c r="H27" s="78"/>
      <c r="I27" s="84" t="s">
        <v>599</v>
      </c>
      <c r="J27" s="44" t="s">
        <v>394</v>
      </c>
      <c r="K27" s="202" t="str">
        <f t="shared" si="0"/>
        <v>11:00-12:00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595</v>
      </c>
      <c r="E28" s="206"/>
      <c r="F28" s="206"/>
      <c r="G28" s="41"/>
      <c r="H28" s="78"/>
      <c r="I28" s="84" t="s">
        <v>600</v>
      </c>
      <c r="J28" s="44" t="s">
        <v>394</v>
      </c>
      <c r="K28" s="202" t="str">
        <f t="shared" si="0"/>
        <v>10:30-15:30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491</v>
      </c>
      <c r="E29" s="206" t="s">
        <v>480</v>
      </c>
      <c r="F29" s="206"/>
      <c r="G29" s="41"/>
      <c r="H29" s="41"/>
      <c r="I29" s="85" t="s">
        <v>596</v>
      </c>
      <c r="J29" s="44"/>
      <c r="K29" s="202" t="str">
        <f t="shared" si="0"/>
        <v>9:30-15:30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492</v>
      </c>
      <c r="E30" s="206"/>
      <c r="F30" s="206"/>
      <c r="G30" s="41"/>
      <c r="H30" s="78"/>
      <c r="I30" s="84" t="s">
        <v>596</v>
      </c>
      <c r="J30" s="44"/>
      <c r="K30" s="202" t="str">
        <f t="shared" si="0"/>
        <v>9:30-15:30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78"/>
      <c r="I31" s="85" t="s">
        <v>351</v>
      </c>
      <c r="J31" s="44"/>
      <c r="K31" s="202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78"/>
      <c r="I32" s="85"/>
      <c r="J32" s="44"/>
      <c r="K32" s="202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202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D2:F2"/>
    <mergeCell ref="A1:G1"/>
    <mergeCell ref="I1:J1"/>
  </mergeCells>
  <phoneticPr fontId="1"/>
  <conditionalFormatting sqref="J3:J33">
    <cfRule type="cellIs" dxfId="10" priority="5" operator="equal">
      <formula>"予"</formula>
    </cfRule>
  </conditionalFormatting>
  <dataValidations count="3">
    <dataValidation type="list" allowBlank="1" showInputMessage="1" showErrorMessage="1" sqref="J3:J33" xr:uid="{00000000-0002-0000-0200-000000000000}">
      <formula1>",予"</formula1>
    </dataValidation>
    <dataValidation type="list" allowBlank="1" showInputMessage="1" showErrorMessage="1" sqref="F3:F33" xr:uid="{00000000-0002-0000-0200-000001000000}">
      <formula1>"園庭"</formula1>
    </dataValidation>
    <dataValidation type="list" allowBlank="1" showInputMessage="1" showErrorMessage="1" sqref="E3:E33" xr:uid="{00000000-0002-0000-0200-000002000000}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249977111117893"/>
    <pageSetUpPr fitToPage="1"/>
  </sheetPr>
  <dimension ref="A1:K73"/>
  <sheetViews>
    <sheetView zoomScaleNormal="100" workbookViewId="0">
      <pane xSplit="3" ySplit="2" topLeftCell="D3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H7" sqref="H7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79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360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 t="s">
        <v>351</v>
      </c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573</v>
      </c>
      <c r="E4" s="206" t="s">
        <v>480</v>
      </c>
      <c r="F4" s="206" t="s">
        <v>481</v>
      </c>
      <c r="G4" s="41"/>
      <c r="H4" s="41"/>
      <c r="I4" s="84" t="s">
        <v>564</v>
      </c>
      <c r="J4" s="42"/>
      <c r="K4" s="40" t="str">
        <f t="shared" ref="K4:K33" si="0">ASC(I4)</f>
        <v>10:00-15:30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573</v>
      </c>
      <c r="E5" s="206" t="s">
        <v>480</v>
      </c>
      <c r="F5" s="206" t="s">
        <v>481</v>
      </c>
      <c r="G5" s="41"/>
      <c r="H5" s="41"/>
      <c r="I5" s="84" t="s">
        <v>564</v>
      </c>
      <c r="J5" s="42"/>
      <c r="K5" s="40" t="str">
        <f t="shared" si="0"/>
        <v>10:00-15:30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572</v>
      </c>
      <c r="E6" s="206" t="s">
        <v>480</v>
      </c>
      <c r="F6" s="206" t="s">
        <v>481</v>
      </c>
      <c r="G6" s="41" t="s">
        <v>570</v>
      </c>
      <c r="H6" s="41"/>
      <c r="I6" s="84" t="s">
        <v>565</v>
      </c>
      <c r="J6" s="42"/>
      <c r="K6" s="40" t="str">
        <f t="shared" si="0"/>
        <v>10:30-12:00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552</v>
      </c>
      <c r="E7" s="206" t="s">
        <v>480</v>
      </c>
      <c r="F7" s="206" t="s">
        <v>481</v>
      </c>
      <c r="G7" s="41"/>
      <c r="H7" s="41" t="s">
        <v>641</v>
      </c>
      <c r="I7" s="84" t="s">
        <v>566</v>
      </c>
      <c r="J7" s="42" t="s">
        <v>394</v>
      </c>
      <c r="K7" s="40" t="str">
        <f t="shared" si="0"/>
        <v>10:20-12:00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574</v>
      </c>
      <c r="E8" s="206"/>
      <c r="F8" s="206" t="s">
        <v>481</v>
      </c>
      <c r="G8" s="41" t="s">
        <v>571</v>
      </c>
      <c r="H8" s="41" t="s">
        <v>641</v>
      </c>
      <c r="I8" s="84" t="s">
        <v>567</v>
      </c>
      <c r="J8" s="42" t="s">
        <v>394</v>
      </c>
      <c r="K8" s="40" t="str">
        <f t="shared" si="0"/>
        <v>10:00-15:00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553</v>
      </c>
      <c r="E9" s="206" t="s">
        <v>480</v>
      </c>
      <c r="F9" s="206" t="s">
        <v>481</v>
      </c>
      <c r="G9" s="41"/>
      <c r="H9" s="41"/>
      <c r="I9" s="84" t="s">
        <v>63</v>
      </c>
      <c r="J9" s="42"/>
      <c r="K9" s="40" t="str">
        <f t="shared" si="0"/>
        <v>10:00-12:00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554</v>
      </c>
      <c r="E11" s="206" t="s">
        <v>480</v>
      </c>
      <c r="F11" s="206" t="s">
        <v>481</v>
      </c>
      <c r="G11" s="41" t="s">
        <v>578</v>
      </c>
      <c r="H11" s="41" t="s">
        <v>687</v>
      </c>
      <c r="I11" s="84" t="s">
        <v>566</v>
      </c>
      <c r="J11" s="42" t="s">
        <v>394</v>
      </c>
      <c r="K11" s="40" t="str">
        <f t="shared" si="0"/>
        <v>10:20-12:00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573</v>
      </c>
      <c r="E12" s="206" t="s">
        <v>480</v>
      </c>
      <c r="F12" s="206" t="s">
        <v>481</v>
      </c>
      <c r="G12" s="41"/>
      <c r="H12" s="41"/>
      <c r="I12" s="84" t="s">
        <v>564</v>
      </c>
      <c r="J12" s="42"/>
      <c r="K12" s="40" t="str">
        <f t="shared" si="0"/>
        <v>10:00-15:30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573</v>
      </c>
      <c r="E13" s="206" t="s">
        <v>480</v>
      </c>
      <c r="F13" s="206" t="s">
        <v>481</v>
      </c>
      <c r="G13" s="41"/>
      <c r="H13" s="41"/>
      <c r="I13" s="84" t="s">
        <v>564</v>
      </c>
      <c r="J13" s="42"/>
      <c r="K13" s="40" t="str">
        <f t="shared" si="0"/>
        <v>10:00-15:30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555</v>
      </c>
      <c r="E14" s="206" t="s">
        <v>480</v>
      </c>
      <c r="F14" s="206" t="s">
        <v>481</v>
      </c>
      <c r="G14" s="41"/>
      <c r="H14" s="41" t="s">
        <v>641</v>
      </c>
      <c r="I14" s="84" t="s">
        <v>566</v>
      </c>
      <c r="J14" s="42" t="s">
        <v>394</v>
      </c>
      <c r="K14" s="40" t="str">
        <f t="shared" si="0"/>
        <v>10:20-12:00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555</v>
      </c>
      <c r="E15" s="206" t="s">
        <v>480</v>
      </c>
      <c r="F15" s="206" t="s">
        <v>481</v>
      </c>
      <c r="G15" s="41"/>
      <c r="H15" s="41" t="s">
        <v>641</v>
      </c>
      <c r="I15" s="85" t="s">
        <v>566</v>
      </c>
      <c r="J15" s="42" t="s">
        <v>394</v>
      </c>
      <c r="K15" s="40" t="str">
        <f t="shared" si="0"/>
        <v>10:20-12:00</v>
      </c>
    </row>
    <row r="16" spans="1:11" ht="16.5" customHeight="1" x14ac:dyDescent="0.15">
      <c r="A16" s="43">
        <v>14</v>
      </c>
      <c r="B16" s="43" t="s">
        <v>10</v>
      </c>
      <c r="C16" s="76"/>
      <c r="D16" s="41"/>
      <c r="E16" s="206"/>
      <c r="F16" s="206"/>
      <c r="G16" s="41"/>
      <c r="H16" s="41"/>
      <c r="I16" s="84" t="s">
        <v>351</v>
      </c>
      <c r="J16" s="42"/>
      <c r="K16" s="40" t="str">
        <f t="shared" si="0"/>
        <v/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573</v>
      </c>
      <c r="E18" s="206" t="s">
        <v>480</v>
      </c>
      <c r="F18" s="206" t="s">
        <v>481</v>
      </c>
      <c r="G18" s="41"/>
      <c r="H18" s="41"/>
      <c r="I18" s="84" t="s">
        <v>564</v>
      </c>
      <c r="J18" s="42"/>
      <c r="K18" s="40" t="str">
        <f t="shared" si="0"/>
        <v>10:00-15:30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556</v>
      </c>
      <c r="E19" s="206" t="s">
        <v>480</v>
      </c>
      <c r="F19" s="206" t="s">
        <v>481</v>
      </c>
      <c r="G19" s="41"/>
      <c r="H19" s="41"/>
      <c r="I19" s="84" t="s">
        <v>566</v>
      </c>
      <c r="J19" s="42" t="s">
        <v>394</v>
      </c>
      <c r="K19" s="40" t="str">
        <f t="shared" si="0"/>
        <v>10:20-12:00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557</v>
      </c>
      <c r="E20" s="206" t="s">
        <v>480</v>
      </c>
      <c r="F20" s="206" t="s">
        <v>481</v>
      </c>
      <c r="G20" s="41"/>
      <c r="H20" s="41"/>
      <c r="I20" s="84" t="s">
        <v>566</v>
      </c>
      <c r="J20" s="42" t="s">
        <v>394</v>
      </c>
      <c r="K20" s="40" t="str">
        <f t="shared" si="0"/>
        <v>10:20-12:00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558</v>
      </c>
      <c r="E21" s="206" t="s">
        <v>480</v>
      </c>
      <c r="F21" s="206" t="s">
        <v>481</v>
      </c>
      <c r="G21" s="41"/>
      <c r="H21" s="41" t="s">
        <v>642</v>
      </c>
      <c r="I21" s="84" t="s">
        <v>566</v>
      </c>
      <c r="J21" s="42" t="s">
        <v>394</v>
      </c>
      <c r="K21" s="40" t="str">
        <f t="shared" si="0"/>
        <v>10:20-12:00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573</v>
      </c>
      <c r="E22" s="206" t="s">
        <v>480</v>
      </c>
      <c r="F22" s="206" t="s">
        <v>481</v>
      </c>
      <c r="G22" s="41"/>
      <c r="H22" s="41"/>
      <c r="I22" s="84" t="s">
        <v>564</v>
      </c>
      <c r="J22" s="42"/>
      <c r="K22" s="40" t="str">
        <f t="shared" si="0"/>
        <v>10:00-15:30</v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41"/>
      <c r="I23" s="84" t="s">
        <v>351</v>
      </c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574</v>
      </c>
      <c r="E25" s="206"/>
      <c r="F25" s="206" t="s">
        <v>481</v>
      </c>
      <c r="G25" s="41" t="s">
        <v>571</v>
      </c>
      <c r="H25" s="41" t="s">
        <v>641</v>
      </c>
      <c r="I25" s="84" t="s">
        <v>567</v>
      </c>
      <c r="J25" s="42" t="s">
        <v>394</v>
      </c>
      <c r="K25" s="40" t="str">
        <f t="shared" si="0"/>
        <v>10:00-15:00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559</v>
      </c>
      <c r="E26" s="206" t="s">
        <v>480</v>
      </c>
      <c r="F26" s="206" t="s">
        <v>481</v>
      </c>
      <c r="G26" s="41"/>
      <c r="H26" s="41" t="s">
        <v>642</v>
      </c>
      <c r="I26" s="84" t="s">
        <v>566</v>
      </c>
      <c r="J26" s="42" t="s">
        <v>394</v>
      </c>
      <c r="K26" s="40" t="str">
        <f t="shared" si="0"/>
        <v>10:20-12:00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573</v>
      </c>
      <c r="E27" s="206" t="s">
        <v>480</v>
      </c>
      <c r="F27" s="206" t="s">
        <v>481</v>
      </c>
      <c r="G27" s="41"/>
      <c r="H27" s="41"/>
      <c r="I27" s="84" t="s">
        <v>564</v>
      </c>
      <c r="J27" s="42"/>
      <c r="K27" s="40" t="str">
        <f t="shared" si="0"/>
        <v>10:00-15:30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560</v>
      </c>
      <c r="E28" s="206" t="s">
        <v>480</v>
      </c>
      <c r="F28" s="206" t="s">
        <v>481</v>
      </c>
      <c r="G28" s="41"/>
      <c r="H28" s="41"/>
      <c r="I28" s="84" t="s">
        <v>565</v>
      </c>
      <c r="J28" s="42"/>
      <c r="K28" s="40" t="str">
        <f t="shared" si="0"/>
        <v>10:30-12:00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561</v>
      </c>
      <c r="E29" s="206" t="s">
        <v>480</v>
      </c>
      <c r="F29" s="206" t="s">
        <v>481</v>
      </c>
      <c r="G29" s="41"/>
      <c r="H29" s="41" t="s">
        <v>562</v>
      </c>
      <c r="I29" s="85" t="s">
        <v>568</v>
      </c>
      <c r="J29" s="42" t="s">
        <v>394</v>
      </c>
      <c r="K29" s="40" t="str">
        <f t="shared" si="0"/>
        <v>10:10-12:00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563</v>
      </c>
      <c r="E30" s="206"/>
      <c r="F30" s="206" t="s">
        <v>481</v>
      </c>
      <c r="G30" s="41"/>
      <c r="H30" s="41"/>
      <c r="I30" s="84" t="s">
        <v>569</v>
      </c>
      <c r="J30" s="42"/>
      <c r="K30" s="40" t="str">
        <f t="shared" si="0"/>
        <v>9:00-16:00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9" priority="1" operator="equal">
      <formula>"予"</formula>
    </cfRule>
  </conditionalFormatting>
  <dataValidations disablePrompts="1" count="3">
    <dataValidation type="list" allowBlank="1" showInputMessage="1" showErrorMessage="1" sqref="J3:J33" xr:uid="{00000000-0002-0000-0300-000000000000}">
      <formula1>",予"</formula1>
    </dataValidation>
    <dataValidation type="list" allowBlank="1" showInputMessage="1" showErrorMessage="1" sqref="E3:E33" xr:uid="{00000000-0002-0000-0300-000001000000}">
      <formula1>"室内"</formula1>
    </dataValidation>
    <dataValidation type="list" allowBlank="1" showInputMessage="1" showErrorMessage="1" sqref="F3:F33" xr:uid="{00000000-0002-0000-0300-000002000000}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  <pageSetUpPr fitToPage="1"/>
  </sheetPr>
  <dimension ref="A1:K73"/>
  <sheetViews>
    <sheetView zoomScaleNormal="100" workbookViewId="0">
      <pane xSplit="3" ySplit="2" topLeftCell="D7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G29" sqref="G29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361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78"/>
      <c r="I3" s="85"/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616</v>
      </c>
      <c r="E4" s="206" t="s">
        <v>480</v>
      </c>
      <c r="F4" s="206" t="s">
        <v>481</v>
      </c>
      <c r="G4" s="41"/>
      <c r="H4" s="78"/>
      <c r="I4" s="84" t="s">
        <v>625</v>
      </c>
      <c r="J4" s="42" t="s">
        <v>394</v>
      </c>
      <c r="K4" s="40" t="str">
        <f t="shared" ref="K4:K33" si="0">ASC(I4)</f>
        <v>10:00-15:00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616</v>
      </c>
      <c r="E5" s="206" t="s">
        <v>480</v>
      </c>
      <c r="F5" s="206" t="s">
        <v>481</v>
      </c>
      <c r="G5" s="41"/>
      <c r="H5" s="78"/>
      <c r="I5" s="84" t="s">
        <v>625</v>
      </c>
      <c r="J5" s="42" t="s">
        <v>394</v>
      </c>
      <c r="K5" s="40" t="str">
        <f t="shared" si="0"/>
        <v>10:00-15:00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617</v>
      </c>
      <c r="E6" s="206" t="s">
        <v>480</v>
      </c>
      <c r="F6" s="206" t="s">
        <v>481</v>
      </c>
      <c r="G6" s="41" t="s">
        <v>618</v>
      </c>
      <c r="H6" s="78" t="s">
        <v>631</v>
      </c>
      <c r="I6" s="84" t="s">
        <v>626</v>
      </c>
      <c r="J6" s="42" t="s">
        <v>394</v>
      </c>
      <c r="K6" s="40" t="str">
        <f t="shared" si="0"/>
        <v>10:30-11:30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634</v>
      </c>
      <c r="E7" s="206" t="s">
        <v>480</v>
      </c>
      <c r="F7" s="206" t="s">
        <v>481</v>
      </c>
      <c r="G7" s="41"/>
      <c r="H7" s="78" t="s">
        <v>630</v>
      </c>
      <c r="I7" s="84" t="s">
        <v>627</v>
      </c>
      <c r="J7" s="42" t="s">
        <v>394</v>
      </c>
      <c r="K7" s="40" t="str">
        <f t="shared" si="0"/>
        <v>14:10-15:00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619</v>
      </c>
      <c r="E8" s="206" t="s">
        <v>480</v>
      </c>
      <c r="F8" s="206" t="s">
        <v>481</v>
      </c>
      <c r="G8" s="41"/>
      <c r="H8" s="78" t="s">
        <v>631</v>
      </c>
      <c r="I8" s="84" t="s">
        <v>626</v>
      </c>
      <c r="J8" s="42" t="s">
        <v>394</v>
      </c>
      <c r="K8" s="40" t="str">
        <f t="shared" si="0"/>
        <v>10:30-11:30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605</v>
      </c>
      <c r="E9" s="206" t="s">
        <v>480</v>
      </c>
      <c r="F9" s="206" t="s">
        <v>481</v>
      </c>
      <c r="G9" s="41"/>
      <c r="H9" s="78" t="s">
        <v>630</v>
      </c>
      <c r="I9" s="84" t="s">
        <v>625</v>
      </c>
      <c r="J9" s="42" t="s">
        <v>394</v>
      </c>
      <c r="K9" s="40" t="str">
        <f t="shared" si="0"/>
        <v>10:00-15:00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78"/>
      <c r="I10" s="85"/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616</v>
      </c>
      <c r="E11" s="206" t="s">
        <v>480</v>
      </c>
      <c r="F11" s="206" t="s">
        <v>481</v>
      </c>
      <c r="G11" s="41"/>
      <c r="H11" s="78"/>
      <c r="I11" s="84" t="s">
        <v>625</v>
      </c>
      <c r="J11" s="42" t="s">
        <v>394</v>
      </c>
      <c r="K11" s="40" t="str">
        <f t="shared" si="0"/>
        <v>10:00-15:00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635</v>
      </c>
      <c r="E12" s="206" t="s">
        <v>480</v>
      </c>
      <c r="F12" s="206" t="s">
        <v>481</v>
      </c>
      <c r="G12" s="41"/>
      <c r="H12" s="78" t="s">
        <v>630</v>
      </c>
      <c r="I12" s="84" t="s">
        <v>626</v>
      </c>
      <c r="J12" s="42" t="s">
        <v>394</v>
      </c>
      <c r="K12" s="40" t="str">
        <f t="shared" si="0"/>
        <v>10:30-11:30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620</v>
      </c>
      <c r="E13" s="206" t="s">
        <v>480</v>
      </c>
      <c r="F13" s="206" t="s">
        <v>481</v>
      </c>
      <c r="G13" s="41" t="s">
        <v>618</v>
      </c>
      <c r="H13" s="78" t="s">
        <v>631</v>
      </c>
      <c r="I13" s="84" t="s">
        <v>626</v>
      </c>
      <c r="J13" s="42" t="s">
        <v>394</v>
      </c>
      <c r="K13" s="40" t="str">
        <f t="shared" si="0"/>
        <v>10:30-11:30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634</v>
      </c>
      <c r="E14" s="206" t="s">
        <v>480</v>
      </c>
      <c r="F14" s="206" t="s">
        <v>481</v>
      </c>
      <c r="G14" s="41"/>
      <c r="H14" s="78" t="s">
        <v>630</v>
      </c>
      <c r="I14" s="84" t="s">
        <v>628</v>
      </c>
      <c r="J14" s="42" t="s">
        <v>394</v>
      </c>
      <c r="K14" s="40" t="str">
        <f t="shared" si="0"/>
        <v>13:00-14:00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616</v>
      </c>
      <c r="E15" s="206" t="s">
        <v>480</v>
      </c>
      <c r="F15" s="206" t="s">
        <v>481</v>
      </c>
      <c r="G15" s="41"/>
      <c r="H15" s="41"/>
      <c r="I15" s="84" t="s">
        <v>625</v>
      </c>
      <c r="J15" s="42" t="s">
        <v>394</v>
      </c>
      <c r="K15" s="40" t="str">
        <f t="shared" si="0"/>
        <v>10:00-15:00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605</v>
      </c>
      <c r="E16" s="206" t="s">
        <v>480</v>
      </c>
      <c r="F16" s="206" t="s">
        <v>481</v>
      </c>
      <c r="G16" s="41"/>
      <c r="H16" s="78" t="s">
        <v>630</v>
      </c>
      <c r="I16" s="84" t="s">
        <v>625</v>
      </c>
      <c r="J16" s="42" t="s">
        <v>394</v>
      </c>
      <c r="K16" s="40" t="str">
        <f t="shared" si="0"/>
        <v>10:00-15:00</v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78"/>
      <c r="I17" s="85"/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621</v>
      </c>
      <c r="E18" s="206" t="s">
        <v>480</v>
      </c>
      <c r="F18" s="206" t="s">
        <v>481</v>
      </c>
      <c r="G18" s="41" t="s">
        <v>618</v>
      </c>
      <c r="H18" s="78" t="s">
        <v>632</v>
      </c>
      <c r="I18" s="84" t="s">
        <v>626</v>
      </c>
      <c r="J18" s="42" t="s">
        <v>394</v>
      </c>
      <c r="K18" s="40" t="str">
        <f t="shared" si="0"/>
        <v>10:30-11:30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635</v>
      </c>
      <c r="E19" s="206" t="s">
        <v>480</v>
      </c>
      <c r="F19" s="206" t="s">
        <v>481</v>
      </c>
      <c r="G19" s="41"/>
      <c r="H19" s="78" t="s">
        <v>630</v>
      </c>
      <c r="I19" s="84" t="s">
        <v>626</v>
      </c>
      <c r="J19" s="42" t="s">
        <v>394</v>
      </c>
      <c r="K19" s="40" t="str">
        <f t="shared" si="0"/>
        <v>10:30-11:30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622</v>
      </c>
      <c r="E20" s="206" t="s">
        <v>480</v>
      </c>
      <c r="F20" s="206" t="s">
        <v>481</v>
      </c>
      <c r="G20" s="41"/>
      <c r="H20" s="78" t="s">
        <v>633</v>
      </c>
      <c r="I20" s="84" t="s">
        <v>626</v>
      </c>
      <c r="J20" s="42" t="s">
        <v>394</v>
      </c>
      <c r="K20" s="40" t="str">
        <f t="shared" si="0"/>
        <v>10:30-11:30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634</v>
      </c>
      <c r="E21" s="206" t="s">
        <v>480</v>
      </c>
      <c r="F21" s="206" t="s">
        <v>481</v>
      </c>
      <c r="G21" s="41"/>
      <c r="H21" s="78" t="s">
        <v>630</v>
      </c>
      <c r="I21" s="84" t="s">
        <v>629</v>
      </c>
      <c r="J21" s="42" t="s">
        <v>394</v>
      </c>
      <c r="K21" s="40" t="str">
        <f t="shared" si="0"/>
        <v>11:00-12:00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616</v>
      </c>
      <c r="E22" s="206" t="s">
        <v>480</v>
      </c>
      <c r="F22" s="206" t="s">
        <v>481</v>
      </c>
      <c r="G22" s="41"/>
      <c r="H22" s="78"/>
      <c r="I22" s="84" t="s">
        <v>625</v>
      </c>
      <c r="J22" s="42" t="s">
        <v>394</v>
      </c>
      <c r="K22" s="40" t="str">
        <f t="shared" si="0"/>
        <v>10:00-15:00</v>
      </c>
    </row>
    <row r="23" spans="1:11" ht="16.5" customHeight="1" x14ac:dyDescent="0.15">
      <c r="A23" s="43">
        <v>21</v>
      </c>
      <c r="B23" s="43" t="s">
        <v>10</v>
      </c>
      <c r="C23" s="76"/>
      <c r="D23" s="41" t="s">
        <v>605</v>
      </c>
      <c r="E23" s="206" t="s">
        <v>480</v>
      </c>
      <c r="F23" s="206" t="s">
        <v>481</v>
      </c>
      <c r="G23" s="41"/>
      <c r="H23" s="78" t="s">
        <v>630</v>
      </c>
      <c r="I23" s="84" t="s">
        <v>625</v>
      </c>
      <c r="J23" s="42" t="s">
        <v>394</v>
      </c>
      <c r="K23" s="40" t="str">
        <f t="shared" si="0"/>
        <v>10:00-15:00</v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78"/>
      <c r="I24" s="85"/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621</v>
      </c>
      <c r="E25" s="206" t="s">
        <v>480</v>
      </c>
      <c r="F25" s="206" t="s">
        <v>481</v>
      </c>
      <c r="G25" s="41" t="s">
        <v>636</v>
      </c>
      <c r="H25" s="78" t="s">
        <v>632</v>
      </c>
      <c r="I25" s="84" t="s">
        <v>626</v>
      </c>
      <c r="J25" s="44" t="s">
        <v>394</v>
      </c>
      <c r="K25" s="40" t="str">
        <f t="shared" si="0"/>
        <v>10:30-11:30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616</v>
      </c>
      <c r="E26" s="206" t="s">
        <v>480</v>
      </c>
      <c r="F26" s="206" t="s">
        <v>481</v>
      </c>
      <c r="G26" s="41"/>
      <c r="H26" s="78"/>
      <c r="I26" s="84" t="s">
        <v>625</v>
      </c>
      <c r="J26" s="44" t="s">
        <v>394</v>
      </c>
      <c r="K26" s="40" t="str">
        <f t="shared" si="0"/>
        <v>10:00-15:00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623</v>
      </c>
      <c r="E27" s="206" t="s">
        <v>480</v>
      </c>
      <c r="F27" s="206" t="s">
        <v>481</v>
      </c>
      <c r="G27" s="41" t="s">
        <v>618</v>
      </c>
      <c r="H27" s="78" t="s">
        <v>631</v>
      </c>
      <c r="I27" s="84" t="s">
        <v>626</v>
      </c>
      <c r="J27" s="44" t="s">
        <v>394</v>
      </c>
      <c r="K27" s="40" t="str">
        <f t="shared" si="0"/>
        <v>10:30-11:30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624</v>
      </c>
      <c r="E28" s="206" t="s">
        <v>480</v>
      </c>
      <c r="F28" s="206" t="s">
        <v>481</v>
      </c>
      <c r="G28" s="41" t="s">
        <v>618</v>
      </c>
      <c r="H28" s="78" t="s">
        <v>631</v>
      </c>
      <c r="I28" s="84" t="s">
        <v>626</v>
      </c>
      <c r="J28" s="44" t="s">
        <v>394</v>
      </c>
      <c r="K28" s="40" t="str">
        <f t="shared" si="0"/>
        <v>10:30-11:30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616</v>
      </c>
      <c r="E29" s="206" t="s">
        <v>480</v>
      </c>
      <c r="F29" s="206" t="s">
        <v>481</v>
      </c>
      <c r="G29" s="41"/>
      <c r="H29" s="41"/>
      <c r="I29" s="84" t="s">
        <v>625</v>
      </c>
      <c r="J29" s="44" t="s">
        <v>394</v>
      </c>
      <c r="K29" s="40" t="str">
        <f t="shared" si="0"/>
        <v>10:00-15:00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605</v>
      </c>
      <c r="E30" s="206" t="s">
        <v>480</v>
      </c>
      <c r="F30" s="206" t="s">
        <v>481</v>
      </c>
      <c r="G30" s="41"/>
      <c r="H30" s="78" t="s">
        <v>630</v>
      </c>
      <c r="I30" s="84" t="s">
        <v>625</v>
      </c>
      <c r="J30" s="44" t="s">
        <v>394</v>
      </c>
      <c r="K30" s="40" t="str">
        <f t="shared" si="0"/>
        <v>10:00-15:00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78"/>
      <c r="I31" s="85"/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78"/>
      <c r="I32" s="85"/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/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8" priority="1" operator="equal">
      <formula>"予"</formula>
    </cfRule>
  </conditionalFormatting>
  <dataValidations count="3">
    <dataValidation type="list" allowBlank="1" showInputMessage="1" showErrorMessage="1" sqref="J3:J33" xr:uid="{00000000-0002-0000-0400-000000000000}">
      <formula1>",予"</formula1>
    </dataValidation>
    <dataValidation type="list" allowBlank="1" showInputMessage="1" showErrorMessage="1" sqref="F3:F33" xr:uid="{00000000-0002-0000-0400-000001000000}">
      <formula1>"園庭"</formula1>
    </dataValidation>
    <dataValidation type="list" allowBlank="1" showInputMessage="1" showErrorMessage="1" sqref="E3:E33" xr:uid="{00000000-0002-0000-0400-000002000000}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  <pageSetUpPr fitToPage="1"/>
  </sheetPr>
  <dimension ref="A1:K73"/>
  <sheetViews>
    <sheetView zoomScaleNormal="100" workbookViewId="0">
      <pane xSplit="3" ySplit="2" topLeftCell="D10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H22" sqref="H22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353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/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492</v>
      </c>
      <c r="E4" s="206" t="s">
        <v>653</v>
      </c>
      <c r="F4" s="206" t="s">
        <v>654</v>
      </c>
      <c r="G4" s="41"/>
      <c r="H4" s="41"/>
      <c r="I4" s="84" t="s">
        <v>63</v>
      </c>
      <c r="J4" s="42"/>
      <c r="K4" s="40" t="str">
        <f t="shared" ref="K4:K33" si="0">ASC(I4)</f>
        <v>10:00-12:00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655</v>
      </c>
      <c r="E5" s="206" t="s">
        <v>653</v>
      </c>
      <c r="F5" s="206" t="s">
        <v>654</v>
      </c>
      <c r="G5" s="41"/>
      <c r="H5" s="41"/>
      <c r="I5" s="85" t="s">
        <v>63</v>
      </c>
      <c r="J5" s="42"/>
      <c r="K5" s="40" t="str">
        <f t="shared" si="0"/>
        <v>10:00-12:00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655</v>
      </c>
      <c r="E6" s="206" t="s">
        <v>653</v>
      </c>
      <c r="F6" s="206" t="s">
        <v>654</v>
      </c>
      <c r="G6" s="41"/>
      <c r="H6" s="41"/>
      <c r="I6" s="85" t="s">
        <v>63</v>
      </c>
      <c r="J6" s="42"/>
      <c r="K6" s="40" t="str">
        <f t="shared" si="0"/>
        <v>10:00-12:00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656</v>
      </c>
      <c r="E7" s="206" t="s">
        <v>653</v>
      </c>
      <c r="F7" s="206" t="s">
        <v>654</v>
      </c>
      <c r="G7" s="41" t="s">
        <v>657</v>
      </c>
      <c r="H7" s="41"/>
      <c r="I7" s="85" t="s">
        <v>409</v>
      </c>
      <c r="J7" s="42"/>
      <c r="K7" s="40" t="str">
        <f t="shared" si="0"/>
        <v>10:30-11:30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544</v>
      </c>
      <c r="E8" s="206" t="s">
        <v>653</v>
      </c>
      <c r="F8" s="206" t="s">
        <v>654</v>
      </c>
      <c r="G8" s="41" t="s">
        <v>671</v>
      </c>
      <c r="H8" s="41"/>
      <c r="I8" s="85" t="s">
        <v>409</v>
      </c>
      <c r="J8" s="42" t="s">
        <v>658</v>
      </c>
      <c r="K8" s="40" t="str">
        <f t="shared" si="0"/>
        <v>10:30-11:30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655</v>
      </c>
      <c r="E9" s="206" t="s">
        <v>653</v>
      </c>
      <c r="F9" s="206" t="s">
        <v>654</v>
      </c>
      <c r="G9" s="41"/>
      <c r="H9" s="41"/>
      <c r="I9" s="85" t="s">
        <v>63</v>
      </c>
      <c r="J9" s="42"/>
      <c r="K9" s="40" t="str">
        <f t="shared" si="0"/>
        <v>10:00-12:00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542</v>
      </c>
      <c r="E11" s="206" t="s">
        <v>653</v>
      </c>
      <c r="F11" s="206" t="s">
        <v>654</v>
      </c>
      <c r="G11" s="41"/>
      <c r="H11" s="41" t="s">
        <v>659</v>
      </c>
      <c r="I11" s="84" t="s">
        <v>565</v>
      </c>
      <c r="J11" s="42" t="s">
        <v>658</v>
      </c>
      <c r="K11" s="40" t="str">
        <f t="shared" si="0"/>
        <v>10:30-12:00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660</v>
      </c>
      <c r="E12" s="206" t="s">
        <v>653</v>
      </c>
      <c r="F12" s="206" t="s">
        <v>654</v>
      </c>
      <c r="G12" s="41"/>
      <c r="H12" s="41" t="s">
        <v>661</v>
      </c>
      <c r="I12" s="84" t="s">
        <v>409</v>
      </c>
      <c r="J12" s="42" t="s">
        <v>658</v>
      </c>
      <c r="K12" s="40" t="str">
        <f t="shared" si="0"/>
        <v>10:30-11:30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461</v>
      </c>
      <c r="E13" s="206" t="s">
        <v>653</v>
      </c>
      <c r="F13" s="206" t="s">
        <v>654</v>
      </c>
      <c r="G13" s="41"/>
      <c r="H13" s="41" t="s">
        <v>678</v>
      </c>
      <c r="I13" s="84" t="s">
        <v>670</v>
      </c>
      <c r="J13" s="42" t="s">
        <v>658</v>
      </c>
      <c r="K13" s="40" t="str">
        <f t="shared" si="0"/>
        <v>9:30-12:30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492</v>
      </c>
      <c r="E14" s="206" t="s">
        <v>653</v>
      </c>
      <c r="F14" s="206" t="s">
        <v>654</v>
      </c>
      <c r="G14" s="41"/>
      <c r="H14" s="41"/>
      <c r="I14" s="84" t="s">
        <v>63</v>
      </c>
      <c r="J14" s="42"/>
      <c r="K14" s="40" t="str">
        <f t="shared" si="0"/>
        <v>10:00-12:00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482</v>
      </c>
      <c r="E15" s="206" t="s">
        <v>653</v>
      </c>
      <c r="F15" s="206" t="s">
        <v>654</v>
      </c>
      <c r="G15" s="41"/>
      <c r="H15" s="41" t="s">
        <v>685</v>
      </c>
      <c r="I15" s="85" t="s">
        <v>409</v>
      </c>
      <c r="J15" s="42"/>
      <c r="K15" s="40" t="str">
        <f t="shared" si="0"/>
        <v>10:30-11:30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492</v>
      </c>
      <c r="E16" s="206" t="s">
        <v>653</v>
      </c>
      <c r="F16" s="206" t="s">
        <v>654</v>
      </c>
      <c r="G16" s="41"/>
      <c r="H16" s="41"/>
      <c r="I16" s="84" t="s">
        <v>63</v>
      </c>
      <c r="J16" s="42"/>
      <c r="K16" s="40" t="str">
        <f t="shared" si="0"/>
        <v>10:00-12:00</v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662</v>
      </c>
      <c r="E18" s="206" t="s">
        <v>653</v>
      </c>
      <c r="F18" s="206" t="s">
        <v>654</v>
      </c>
      <c r="G18" s="41"/>
      <c r="H18" s="41"/>
      <c r="I18" s="84" t="s">
        <v>409</v>
      </c>
      <c r="J18" s="42"/>
      <c r="K18" s="40" t="str">
        <f t="shared" si="0"/>
        <v>10:30-11:30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660</v>
      </c>
      <c r="E19" s="206" t="s">
        <v>653</v>
      </c>
      <c r="F19" s="206" t="s">
        <v>654</v>
      </c>
      <c r="G19" s="41"/>
      <c r="H19" s="41" t="s">
        <v>661</v>
      </c>
      <c r="I19" s="84" t="s">
        <v>409</v>
      </c>
      <c r="J19" s="42" t="s">
        <v>658</v>
      </c>
      <c r="K19" s="40" t="str">
        <f t="shared" si="0"/>
        <v>10:30-11:30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547</v>
      </c>
      <c r="E20" s="206" t="s">
        <v>480</v>
      </c>
      <c r="F20" s="206" t="s">
        <v>481</v>
      </c>
      <c r="G20" s="41"/>
      <c r="H20" s="41" t="s">
        <v>659</v>
      </c>
      <c r="I20" s="84" t="s">
        <v>409</v>
      </c>
      <c r="J20" s="42" t="s">
        <v>658</v>
      </c>
      <c r="K20" s="40" t="str">
        <f t="shared" si="0"/>
        <v>10:30-11:30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663</v>
      </c>
      <c r="E21" s="206" t="s">
        <v>653</v>
      </c>
      <c r="F21" s="206" t="s">
        <v>654</v>
      </c>
      <c r="G21" s="41"/>
      <c r="H21" s="41" t="s">
        <v>688</v>
      </c>
      <c r="I21" s="84" t="s">
        <v>409</v>
      </c>
      <c r="J21" s="42" t="s">
        <v>658</v>
      </c>
      <c r="K21" s="40" t="str">
        <f t="shared" si="0"/>
        <v>10:30-11:30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664</v>
      </c>
      <c r="E22" s="206" t="s">
        <v>653</v>
      </c>
      <c r="F22" s="206" t="s">
        <v>654</v>
      </c>
      <c r="G22" s="41"/>
      <c r="H22" s="41" t="s">
        <v>661</v>
      </c>
      <c r="I22" s="84" t="s">
        <v>331</v>
      </c>
      <c r="J22" s="42"/>
      <c r="K22" s="40" t="str">
        <f t="shared" si="0"/>
        <v>10:00-11:30</v>
      </c>
    </row>
    <row r="23" spans="1:11" ht="16.5" customHeight="1" x14ac:dyDescent="0.15">
      <c r="A23" s="43">
        <v>21</v>
      </c>
      <c r="B23" s="43" t="s">
        <v>10</v>
      </c>
      <c r="C23" s="76"/>
      <c r="D23" s="41" t="s">
        <v>655</v>
      </c>
      <c r="E23" s="206" t="s">
        <v>653</v>
      </c>
      <c r="F23" s="206" t="s">
        <v>654</v>
      </c>
      <c r="G23" s="41"/>
      <c r="H23" s="41"/>
      <c r="I23" s="84" t="s">
        <v>565</v>
      </c>
      <c r="J23" s="42"/>
      <c r="K23" s="40" t="str">
        <f t="shared" si="0"/>
        <v>10:30-12:00</v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665</v>
      </c>
      <c r="E25" s="206" t="s">
        <v>653</v>
      </c>
      <c r="F25" s="206" t="s">
        <v>654</v>
      </c>
      <c r="G25" s="41" t="s">
        <v>666</v>
      </c>
      <c r="H25" s="41"/>
      <c r="I25" s="84" t="s">
        <v>409</v>
      </c>
      <c r="J25" s="42" t="s">
        <v>658</v>
      </c>
      <c r="K25" s="40" t="str">
        <f t="shared" si="0"/>
        <v>10:30-11:30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660</v>
      </c>
      <c r="E26" s="206" t="s">
        <v>653</v>
      </c>
      <c r="F26" s="206" t="s">
        <v>654</v>
      </c>
      <c r="G26" s="41"/>
      <c r="H26" s="41" t="s">
        <v>661</v>
      </c>
      <c r="I26" s="84" t="s">
        <v>409</v>
      </c>
      <c r="J26" s="42" t="s">
        <v>658</v>
      </c>
      <c r="K26" s="40" t="str">
        <f t="shared" si="0"/>
        <v>10:30-11:30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667</v>
      </c>
      <c r="E27" s="206" t="s">
        <v>653</v>
      </c>
      <c r="F27" s="206" t="s">
        <v>654</v>
      </c>
      <c r="G27" s="41"/>
      <c r="H27" s="41"/>
      <c r="I27" s="84" t="s">
        <v>686</v>
      </c>
      <c r="J27" s="42" t="s">
        <v>658</v>
      </c>
      <c r="K27" s="40" t="str">
        <f t="shared" si="0"/>
        <v>10:00-11:30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668</v>
      </c>
      <c r="E28" s="206" t="s">
        <v>653</v>
      </c>
      <c r="F28" s="206" t="s">
        <v>654</v>
      </c>
      <c r="G28" s="41" t="s">
        <v>669</v>
      </c>
      <c r="H28" s="41" t="s">
        <v>678</v>
      </c>
      <c r="I28" s="84" t="s">
        <v>565</v>
      </c>
      <c r="J28" s="42" t="s">
        <v>658</v>
      </c>
      <c r="K28" s="40" t="str">
        <f t="shared" si="0"/>
        <v>10:30-12:00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655</v>
      </c>
      <c r="E29" s="206" t="s">
        <v>653</v>
      </c>
      <c r="F29" s="206" t="s">
        <v>654</v>
      </c>
      <c r="G29" s="41"/>
      <c r="H29" s="41"/>
      <c r="I29" s="85" t="s">
        <v>63</v>
      </c>
      <c r="J29" s="42"/>
      <c r="K29" s="40" t="str">
        <f t="shared" si="0"/>
        <v>10:00-12:00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655</v>
      </c>
      <c r="E30" s="206" t="s">
        <v>653</v>
      </c>
      <c r="F30" s="206" t="s">
        <v>654</v>
      </c>
      <c r="G30" s="41"/>
      <c r="H30" s="41"/>
      <c r="I30" s="84" t="s">
        <v>63</v>
      </c>
      <c r="J30" s="42"/>
      <c r="K30" s="40" t="str">
        <f t="shared" si="0"/>
        <v>10:00-12:00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7" priority="1" operator="equal">
      <formula>"予"</formula>
    </cfRule>
  </conditionalFormatting>
  <dataValidations count="3">
    <dataValidation type="list" allowBlank="1" showInputMessage="1" showErrorMessage="1" sqref="J3:J33" xr:uid="{00000000-0002-0000-0500-000000000000}">
      <formula1>",予"</formula1>
    </dataValidation>
    <dataValidation type="list" allowBlank="1" showInputMessage="1" showErrorMessage="1" sqref="E3:E33" xr:uid="{00000000-0002-0000-0500-000001000000}">
      <formula1>"室内"</formula1>
    </dataValidation>
    <dataValidation type="list" allowBlank="1" showInputMessage="1" showErrorMessage="1" sqref="F3:F33" xr:uid="{00000000-0002-0000-0500-000002000000}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-0.249977111117893"/>
    <pageSetUpPr fitToPage="1"/>
  </sheetPr>
  <dimension ref="A1:K73"/>
  <sheetViews>
    <sheetView zoomScaleNormal="100" workbookViewId="0">
      <pane xSplit="3" ySplit="2" topLeftCell="D15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H21" sqref="H21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362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/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536</v>
      </c>
      <c r="E4" s="206" t="s">
        <v>480</v>
      </c>
      <c r="F4" s="206" t="s">
        <v>481</v>
      </c>
      <c r="G4" s="41"/>
      <c r="H4" s="41"/>
      <c r="I4" s="84" t="s">
        <v>537</v>
      </c>
      <c r="J4" s="44"/>
      <c r="K4" s="40" t="str">
        <f t="shared" ref="K4:K33" si="0">ASC(I4)</f>
        <v>9:30-14:30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538</v>
      </c>
      <c r="E5" s="206" t="s">
        <v>480</v>
      </c>
      <c r="F5" s="206" t="s">
        <v>481</v>
      </c>
      <c r="G5" s="41" t="s">
        <v>575</v>
      </c>
      <c r="H5" s="41"/>
      <c r="I5" s="84" t="s">
        <v>409</v>
      </c>
      <c r="J5" s="44" t="s">
        <v>394</v>
      </c>
      <c r="K5" s="40" t="str">
        <f t="shared" si="0"/>
        <v>10:30-11:30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539</v>
      </c>
      <c r="E6" s="206" t="s">
        <v>480</v>
      </c>
      <c r="F6" s="206" t="s">
        <v>481</v>
      </c>
      <c r="G6" s="41"/>
      <c r="H6" s="41"/>
      <c r="I6" s="84" t="s">
        <v>409</v>
      </c>
      <c r="J6" s="44" t="s">
        <v>394</v>
      </c>
      <c r="K6" s="40" t="str">
        <f t="shared" si="0"/>
        <v>10:30-11:30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540</v>
      </c>
      <c r="E7" s="206" t="s">
        <v>480</v>
      </c>
      <c r="F7" s="206" t="s">
        <v>481</v>
      </c>
      <c r="G7" s="41"/>
      <c r="H7" s="41"/>
      <c r="I7" s="84" t="s">
        <v>409</v>
      </c>
      <c r="J7" s="44" t="s">
        <v>394</v>
      </c>
      <c r="K7" s="40" t="str">
        <f t="shared" si="0"/>
        <v>10:30-11:30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541</v>
      </c>
      <c r="E8" s="206" t="s">
        <v>480</v>
      </c>
      <c r="F8" s="206" t="s">
        <v>481</v>
      </c>
      <c r="G8" s="41" t="s">
        <v>575</v>
      </c>
      <c r="H8" s="41"/>
      <c r="I8" s="84" t="s">
        <v>537</v>
      </c>
      <c r="J8" s="44"/>
      <c r="K8" s="40" t="str">
        <f t="shared" si="0"/>
        <v>9:30-14:30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536</v>
      </c>
      <c r="E9" s="206" t="s">
        <v>480</v>
      </c>
      <c r="F9" s="206" t="s">
        <v>481</v>
      </c>
      <c r="G9" s="41"/>
      <c r="H9" s="41"/>
      <c r="I9" s="84" t="s">
        <v>537</v>
      </c>
      <c r="J9" s="44"/>
      <c r="K9" s="40" t="str">
        <f t="shared" si="0"/>
        <v>9:30-14:30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/>
      <c r="J10" s="44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542</v>
      </c>
      <c r="E11" s="206" t="s">
        <v>480</v>
      </c>
      <c r="F11" s="206" t="s">
        <v>481</v>
      </c>
      <c r="G11" s="41"/>
      <c r="H11" s="41"/>
      <c r="I11" s="84" t="s">
        <v>409</v>
      </c>
      <c r="J11" s="44" t="s">
        <v>394</v>
      </c>
      <c r="K11" s="40" t="str">
        <f t="shared" si="0"/>
        <v>10:30-11:30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543</v>
      </c>
      <c r="E12" s="206" t="s">
        <v>480</v>
      </c>
      <c r="F12" s="206" t="s">
        <v>481</v>
      </c>
      <c r="G12" s="41" t="s">
        <v>575</v>
      </c>
      <c r="H12" s="41"/>
      <c r="I12" s="84" t="s">
        <v>409</v>
      </c>
      <c r="J12" s="44" t="s">
        <v>394</v>
      </c>
      <c r="K12" s="40" t="str">
        <f t="shared" si="0"/>
        <v>10:30-11:30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544</v>
      </c>
      <c r="E13" s="206" t="s">
        <v>480</v>
      </c>
      <c r="F13" s="206" t="s">
        <v>481</v>
      </c>
      <c r="G13" s="41" t="s">
        <v>575</v>
      </c>
      <c r="H13" s="41" t="s">
        <v>545</v>
      </c>
      <c r="I13" s="84" t="s">
        <v>409</v>
      </c>
      <c r="J13" s="44" t="s">
        <v>394</v>
      </c>
      <c r="K13" s="40" t="str">
        <f t="shared" si="0"/>
        <v>10:30-11:30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536</v>
      </c>
      <c r="E14" s="206" t="s">
        <v>480</v>
      </c>
      <c r="F14" s="206" t="s">
        <v>481</v>
      </c>
      <c r="G14" s="41" t="s">
        <v>579</v>
      </c>
      <c r="H14" s="41"/>
      <c r="I14" s="84" t="s">
        <v>537</v>
      </c>
      <c r="J14" s="44"/>
      <c r="K14" s="40" t="str">
        <f t="shared" si="0"/>
        <v>9:30-14:30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536</v>
      </c>
      <c r="E15" s="206" t="s">
        <v>480</v>
      </c>
      <c r="F15" s="206" t="s">
        <v>481</v>
      </c>
      <c r="G15" s="41"/>
      <c r="H15" s="41"/>
      <c r="I15" s="85" t="s">
        <v>537</v>
      </c>
      <c r="J15" s="44"/>
      <c r="K15" s="40" t="str">
        <f t="shared" si="0"/>
        <v>9:30-14:30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536</v>
      </c>
      <c r="E16" s="206" t="s">
        <v>480</v>
      </c>
      <c r="F16" s="206" t="s">
        <v>481</v>
      </c>
      <c r="G16" s="41"/>
      <c r="H16" s="41"/>
      <c r="I16" s="84" t="s">
        <v>537</v>
      </c>
      <c r="J16" s="44"/>
      <c r="K16" s="40" t="str">
        <f t="shared" si="0"/>
        <v>9:30-14:30</v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/>
      <c r="J17" s="44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546</v>
      </c>
      <c r="E18" s="206" t="s">
        <v>480</v>
      </c>
      <c r="F18" s="206" t="s">
        <v>481</v>
      </c>
      <c r="G18" s="41" t="s">
        <v>643</v>
      </c>
      <c r="H18" s="41"/>
      <c r="I18" s="84" t="s">
        <v>537</v>
      </c>
      <c r="J18" s="44"/>
      <c r="K18" s="40" t="str">
        <f t="shared" si="0"/>
        <v>9:30-14:30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536</v>
      </c>
      <c r="E19" s="206" t="s">
        <v>480</v>
      </c>
      <c r="F19" s="206" t="s">
        <v>481</v>
      </c>
      <c r="G19" s="41"/>
      <c r="H19" s="41"/>
      <c r="I19" s="84" t="s">
        <v>537</v>
      </c>
      <c r="J19" s="44"/>
      <c r="K19" s="40" t="str">
        <f t="shared" si="0"/>
        <v>9:30-14:30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547</v>
      </c>
      <c r="E20" s="206" t="s">
        <v>480</v>
      </c>
      <c r="F20" s="206" t="s">
        <v>481</v>
      </c>
      <c r="G20" s="41" t="s">
        <v>575</v>
      </c>
      <c r="H20" s="41"/>
      <c r="I20" s="84" t="s">
        <v>409</v>
      </c>
      <c r="J20" s="44" t="s">
        <v>394</v>
      </c>
      <c r="K20" s="40" t="str">
        <f t="shared" si="0"/>
        <v>10:30-11:30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548</v>
      </c>
      <c r="E21" s="206" t="s">
        <v>480</v>
      </c>
      <c r="F21" s="206" t="s">
        <v>481</v>
      </c>
      <c r="G21" s="41"/>
      <c r="H21" s="41" t="s">
        <v>688</v>
      </c>
      <c r="I21" s="84" t="s">
        <v>409</v>
      </c>
      <c r="J21" s="44" t="s">
        <v>394</v>
      </c>
      <c r="K21" s="40" t="str">
        <f t="shared" si="0"/>
        <v>10:30-11:30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549</v>
      </c>
      <c r="E22" s="206" t="s">
        <v>480</v>
      </c>
      <c r="F22" s="206" t="s">
        <v>481</v>
      </c>
      <c r="G22" s="41" t="s">
        <v>575</v>
      </c>
      <c r="H22" s="41"/>
      <c r="I22" s="84" t="s">
        <v>537</v>
      </c>
      <c r="J22" s="44"/>
      <c r="K22" s="40" t="str">
        <f t="shared" si="0"/>
        <v>9:30-14:30</v>
      </c>
    </row>
    <row r="23" spans="1:11" ht="16.5" customHeight="1" x14ac:dyDescent="0.15">
      <c r="A23" s="43">
        <v>21</v>
      </c>
      <c r="B23" s="43" t="s">
        <v>10</v>
      </c>
      <c r="C23" s="76"/>
      <c r="D23" s="41" t="s">
        <v>492</v>
      </c>
      <c r="E23" s="206" t="s">
        <v>480</v>
      </c>
      <c r="F23" s="206"/>
      <c r="G23" s="41"/>
      <c r="H23" s="41"/>
      <c r="I23" s="84" t="s">
        <v>537</v>
      </c>
      <c r="J23" s="44"/>
      <c r="K23" s="40" t="str">
        <f t="shared" si="0"/>
        <v>9:30-14:30</v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/>
      <c r="J24" s="44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536</v>
      </c>
      <c r="E25" s="206" t="s">
        <v>480</v>
      </c>
      <c r="F25" s="206" t="s">
        <v>481</v>
      </c>
      <c r="G25" s="41" t="s">
        <v>579</v>
      </c>
      <c r="H25" s="41"/>
      <c r="I25" s="84" t="s">
        <v>537</v>
      </c>
      <c r="J25" s="44"/>
      <c r="K25" s="40" t="str">
        <f t="shared" si="0"/>
        <v>9:30-14:30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550</v>
      </c>
      <c r="E26" s="206" t="s">
        <v>480</v>
      </c>
      <c r="F26" s="206" t="s">
        <v>481</v>
      </c>
      <c r="G26" s="41"/>
      <c r="H26" s="41"/>
      <c r="I26" s="84" t="s">
        <v>409</v>
      </c>
      <c r="J26" s="44" t="s">
        <v>394</v>
      </c>
      <c r="K26" s="40" t="str">
        <f t="shared" si="0"/>
        <v>10:30-11:30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551</v>
      </c>
      <c r="E27" s="206" t="s">
        <v>480</v>
      </c>
      <c r="F27" s="206" t="s">
        <v>481</v>
      </c>
      <c r="G27" s="41"/>
      <c r="H27" s="41" t="s">
        <v>545</v>
      </c>
      <c r="I27" s="84" t="s">
        <v>409</v>
      </c>
      <c r="J27" s="44" t="s">
        <v>394</v>
      </c>
      <c r="K27" s="40" t="str">
        <f t="shared" si="0"/>
        <v>10:30-11:30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544</v>
      </c>
      <c r="E28" s="206" t="s">
        <v>480</v>
      </c>
      <c r="F28" s="206" t="s">
        <v>481</v>
      </c>
      <c r="G28" s="41" t="s">
        <v>575</v>
      </c>
      <c r="H28" s="41"/>
      <c r="I28" s="84" t="s">
        <v>409</v>
      </c>
      <c r="J28" s="44" t="s">
        <v>394</v>
      </c>
      <c r="K28" s="40" t="str">
        <f t="shared" si="0"/>
        <v>10:30-11:30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536</v>
      </c>
      <c r="E29" s="206" t="s">
        <v>480</v>
      </c>
      <c r="F29" s="206" t="s">
        <v>481</v>
      </c>
      <c r="G29" s="41"/>
      <c r="H29" s="41"/>
      <c r="I29" s="85" t="s">
        <v>537</v>
      </c>
      <c r="J29" s="44"/>
      <c r="K29" s="40" t="str">
        <f t="shared" si="0"/>
        <v>9:30-14:30</v>
      </c>
    </row>
    <row r="30" spans="1:11" ht="16.5" customHeight="1" x14ac:dyDescent="0.15">
      <c r="A30" s="43">
        <v>28</v>
      </c>
      <c r="B30" s="43" t="s">
        <v>10</v>
      </c>
      <c r="C30" s="76"/>
      <c r="D30" s="41" t="s">
        <v>492</v>
      </c>
      <c r="E30" s="206" t="s">
        <v>480</v>
      </c>
      <c r="F30" s="206"/>
      <c r="G30" s="41"/>
      <c r="H30" s="41"/>
      <c r="I30" s="84" t="s">
        <v>537</v>
      </c>
      <c r="J30" s="44"/>
      <c r="K30" s="40" t="str">
        <f t="shared" si="0"/>
        <v>9:30-14:30</v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/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/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/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6" priority="5" operator="equal">
      <formula>"予"</formula>
    </cfRule>
  </conditionalFormatting>
  <dataValidations count="3">
    <dataValidation type="list" allowBlank="1" showInputMessage="1" showErrorMessage="1" sqref="J3:J33" xr:uid="{00000000-0002-0000-0600-000000000000}">
      <formula1>",予"</formula1>
    </dataValidation>
    <dataValidation type="list" allowBlank="1" showInputMessage="1" showErrorMessage="1" sqref="F3:F33" xr:uid="{00000000-0002-0000-0600-000001000000}">
      <formula1>"園庭"</formula1>
    </dataValidation>
    <dataValidation type="list" allowBlank="1" showInputMessage="1" showErrorMessage="1" sqref="E3:E33" xr:uid="{00000000-0002-0000-0600-000002000000}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-0.249977111117893"/>
    <pageSetUpPr fitToPage="1"/>
  </sheetPr>
  <dimension ref="A1:K73"/>
  <sheetViews>
    <sheetView zoomScaleNormal="100" workbookViewId="0">
      <pane xSplit="3" ySplit="2" topLeftCell="D3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M14" sqref="M14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363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 t="s">
        <v>351</v>
      </c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461</v>
      </c>
      <c r="E4" s="206" t="s">
        <v>480</v>
      </c>
      <c r="F4" s="206" t="s">
        <v>481</v>
      </c>
      <c r="G4" s="41" t="s">
        <v>468</v>
      </c>
      <c r="H4" s="41" t="s">
        <v>689</v>
      </c>
      <c r="I4" s="84" t="s">
        <v>63</v>
      </c>
      <c r="J4" s="42" t="s">
        <v>394</v>
      </c>
      <c r="K4" s="40" t="str">
        <f t="shared" ref="K4:K33" si="0">ASC(I4)</f>
        <v>10:00-12:00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462</v>
      </c>
      <c r="E5" s="206" t="s">
        <v>480</v>
      </c>
      <c r="F5" s="206" t="s">
        <v>481</v>
      </c>
      <c r="G5" s="41" t="s">
        <v>463</v>
      </c>
      <c r="H5" s="41"/>
      <c r="I5" s="84" t="s">
        <v>508</v>
      </c>
      <c r="J5" s="42" t="s">
        <v>394</v>
      </c>
      <c r="K5" s="40" t="str">
        <f t="shared" si="0"/>
        <v>9:50-11:00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462</v>
      </c>
      <c r="E6" s="206" t="s">
        <v>480</v>
      </c>
      <c r="F6" s="206" t="s">
        <v>481</v>
      </c>
      <c r="G6" s="41" t="s">
        <v>464</v>
      </c>
      <c r="H6" s="41"/>
      <c r="I6" s="84" t="s">
        <v>508</v>
      </c>
      <c r="J6" s="42" t="s">
        <v>394</v>
      </c>
      <c r="K6" s="40" t="str">
        <f t="shared" si="0"/>
        <v>9:50-11:00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465</v>
      </c>
      <c r="E7" s="206" t="s">
        <v>480</v>
      </c>
      <c r="F7" s="206" t="s">
        <v>481</v>
      </c>
      <c r="G7" s="41"/>
      <c r="H7" s="41"/>
      <c r="I7" s="84" t="s">
        <v>509</v>
      </c>
      <c r="J7" s="42" t="s">
        <v>394</v>
      </c>
      <c r="K7" s="40" t="str">
        <f t="shared" si="0"/>
        <v>9:00-15:00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466</v>
      </c>
      <c r="E8" s="206" t="s">
        <v>480</v>
      </c>
      <c r="F8" s="206" t="s">
        <v>481</v>
      </c>
      <c r="G8" s="41"/>
      <c r="H8" s="41"/>
      <c r="I8" s="84" t="s">
        <v>508</v>
      </c>
      <c r="J8" s="42" t="s">
        <v>394</v>
      </c>
      <c r="K8" s="40" t="str">
        <f t="shared" si="0"/>
        <v>9:50-11:00</v>
      </c>
    </row>
    <row r="9" spans="1:11" ht="16.5" customHeight="1" x14ac:dyDescent="0.15">
      <c r="A9" s="43">
        <v>7</v>
      </c>
      <c r="B9" s="43" t="s">
        <v>10</v>
      </c>
      <c r="C9" s="76"/>
      <c r="D9" s="41"/>
      <c r="E9" s="206"/>
      <c r="F9" s="206"/>
      <c r="G9" s="41"/>
      <c r="H9" s="41"/>
      <c r="I9" s="84" t="s">
        <v>351</v>
      </c>
      <c r="J9" s="42"/>
      <c r="K9" s="40" t="str">
        <f t="shared" si="0"/>
        <v/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 t="s">
        <v>351</v>
      </c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467</v>
      </c>
      <c r="E11" s="206" t="s">
        <v>480</v>
      </c>
      <c r="F11" s="206" t="s">
        <v>481</v>
      </c>
      <c r="G11" s="41"/>
      <c r="H11" s="41"/>
      <c r="I11" s="84" t="s">
        <v>352</v>
      </c>
      <c r="J11" s="42" t="s">
        <v>394</v>
      </c>
      <c r="K11" s="40" t="str">
        <f t="shared" si="0"/>
        <v>13:00-15:00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462</v>
      </c>
      <c r="E12" s="206" t="s">
        <v>480</v>
      </c>
      <c r="F12" s="206" t="s">
        <v>481</v>
      </c>
      <c r="G12" s="41" t="s">
        <v>468</v>
      </c>
      <c r="H12" s="41"/>
      <c r="I12" s="84" t="s">
        <v>508</v>
      </c>
      <c r="J12" s="42" t="s">
        <v>394</v>
      </c>
      <c r="K12" s="40" t="str">
        <f t="shared" si="0"/>
        <v>9:50-11:00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469</v>
      </c>
      <c r="E13" s="206" t="s">
        <v>480</v>
      </c>
      <c r="F13" s="206" t="s">
        <v>481</v>
      </c>
      <c r="G13" s="41"/>
      <c r="H13" s="41"/>
      <c r="I13" s="84" t="s">
        <v>510</v>
      </c>
      <c r="J13" s="42" t="s">
        <v>394</v>
      </c>
      <c r="K13" s="40" t="str">
        <f t="shared" si="0"/>
        <v>9:50-10:30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470</v>
      </c>
      <c r="E14" s="206" t="s">
        <v>480</v>
      </c>
      <c r="F14" s="206" t="s">
        <v>481</v>
      </c>
      <c r="G14" s="41"/>
      <c r="H14" s="41"/>
      <c r="I14" s="84" t="s">
        <v>508</v>
      </c>
      <c r="J14" s="42" t="s">
        <v>394</v>
      </c>
      <c r="K14" s="40" t="str">
        <f t="shared" si="0"/>
        <v>9:50-11:00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471</v>
      </c>
      <c r="E15" s="206" t="s">
        <v>480</v>
      </c>
      <c r="F15" s="206" t="s">
        <v>481</v>
      </c>
      <c r="G15" s="41"/>
      <c r="H15" s="41"/>
      <c r="I15" s="85" t="s">
        <v>511</v>
      </c>
      <c r="J15" s="42" t="s">
        <v>394</v>
      </c>
      <c r="K15" s="40" t="str">
        <f t="shared" si="0"/>
        <v>9:30-15:10</v>
      </c>
    </row>
    <row r="16" spans="1:11" ht="16.5" customHeight="1" x14ac:dyDescent="0.15">
      <c r="A16" s="43">
        <v>14</v>
      </c>
      <c r="B16" s="43" t="s">
        <v>10</v>
      </c>
      <c r="C16" s="76"/>
      <c r="D16" s="41"/>
      <c r="E16" s="206"/>
      <c r="F16" s="206"/>
      <c r="G16" s="41"/>
      <c r="H16" s="41"/>
      <c r="I16" s="84" t="s">
        <v>351</v>
      </c>
      <c r="J16" s="42"/>
      <c r="K16" s="40" t="str">
        <f t="shared" si="0"/>
        <v/>
      </c>
    </row>
    <row r="17" spans="1:11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 t="s">
        <v>351</v>
      </c>
      <c r="J17" s="42"/>
      <c r="K17" s="40" t="str">
        <f t="shared" si="0"/>
        <v/>
      </c>
    </row>
    <row r="18" spans="1:11" ht="16.5" customHeight="1" x14ac:dyDescent="0.15">
      <c r="A18" s="43">
        <v>16</v>
      </c>
      <c r="B18" s="43" t="s">
        <v>12</v>
      </c>
      <c r="C18" s="76"/>
      <c r="D18" s="41" t="s">
        <v>472</v>
      </c>
      <c r="E18" s="206" t="s">
        <v>480</v>
      </c>
      <c r="F18" s="206" t="s">
        <v>481</v>
      </c>
      <c r="G18" s="41"/>
      <c r="H18" s="41"/>
      <c r="I18" s="84" t="s">
        <v>509</v>
      </c>
      <c r="J18" s="42" t="s">
        <v>394</v>
      </c>
      <c r="K18" s="40" t="str">
        <f t="shared" si="0"/>
        <v>9:00-15:00</v>
      </c>
    </row>
    <row r="19" spans="1:11" ht="16.5" customHeight="1" x14ac:dyDescent="0.15">
      <c r="A19" s="43">
        <v>17</v>
      </c>
      <c r="B19" s="43" t="s">
        <v>6</v>
      </c>
      <c r="C19" s="76"/>
      <c r="D19" s="41" t="s">
        <v>465</v>
      </c>
      <c r="E19" s="206" t="s">
        <v>480</v>
      </c>
      <c r="F19" s="206" t="s">
        <v>481</v>
      </c>
      <c r="G19" s="41"/>
      <c r="H19" s="41"/>
      <c r="I19" s="84" t="s">
        <v>509</v>
      </c>
      <c r="J19" s="42" t="s">
        <v>394</v>
      </c>
      <c r="K19" s="40" t="str">
        <f t="shared" si="0"/>
        <v>9:00-15:00</v>
      </c>
    </row>
    <row r="20" spans="1:11" ht="16.5" customHeight="1" x14ac:dyDescent="0.15">
      <c r="A20" s="43">
        <v>18</v>
      </c>
      <c r="B20" s="43" t="s">
        <v>7</v>
      </c>
      <c r="C20" s="76"/>
      <c r="D20" s="41" t="s">
        <v>473</v>
      </c>
      <c r="E20" s="206" t="s">
        <v>480</v>
      </c>
      <c r="F20" s="206" t="s">
        <v>481</v>
      </c>
      <c r="G20" s="41"/>
      <c r="H20" s="41"/>
      <c r="I20" s="84" t="s">
        <v>512</v>
      </c>
      <c r="J20" s="42" t="s">
        <v>394</v>
      </c>
      <c r="K20" s="40" t="str">
        <f t="shared" si="0"/>
        <v>9:00-12:00</v>
      </c>
    </row>
    <row r="21" spans="1:11" ht="16.5" customHeight="1" x14ac:dyDescent="0.15">
      <c r="A21" s="43">
        <v>19</v>
      </c>
      <c r="B21" s="43" t="s">
        <v>8</v>
      </c>
      <c r="C21" s="76"/>
      <c r="D21" s="41" t="s">
        <v>474</v>
      </c>
      <c r="E21" s="206" t="s">
        <v>480</v>
      </c>
      <c r="F21" s="206" t="s">
        <v>481</v>
      </c>
      <c r="G21" s="41"/>
      <c r="H21" s="41"/>
      <c r="I21" s="84" t="s">
        <v>510</v>
      </c>
      <c r="J21" s="42" t="s">
        <v>394</v>
      </c>
      <c r="K21" s="40" t="str">
        <f t="shared" si="0"/>
        <v>9:50-10:30</v>
      </c>
    </row>
    <row r="22" spans="1:11" ht="16.5" customHeight="1" x14ac:dyDescent="0.15">
      <c r="A22" s="43">
        <v>20</v>
      </c>
      <c r="B22" s="43" t="s">
        <v>9</v>
      </c>
      <c r="C22" s="76"/>
      <c r="D22" s="41" t="s">
        <v>475</v>
      </c>
      <c r="E22" s="206" t="s">
        <v>480</v>
      </c>
      <c r="F22" s="206" t="s">
        <v>481</v>
      </c>
      <c r="G22" s="41"/>
      <c r="H22" s="41"/>
      <c r="I22" s="84" t="s">
        <v>513</v>
      </c>
      <c r="J22" s="42" t="s">
        <v>394</v>
      </c>
      <c r="K22" s="40" t="str">
        <f t="shared" si="0"/>
        <v>9:30-10:30</v>
      </c>
    </row>
    <row r="23" spans="1:11" ht="16.5" customHeight="1" x14ac:dyDescent="0.15">
      <c r="A23" s="43">
        <v>21</v>
      </c>
      <c r="B23" s="43" t="s">
        <v>10</v>
      </c>
      <c r="C23" s="76"/>
      <c r="D23" s="41"/>
      <c r="E23" s="206"/>
      <c r="F23" s="206"/>
      <c r="G23" s="41"/>
      <c r="H23" s="41"/>
      <c r="I23" s="84" t="s">
        <v>351</v>
      </c>
      <c r="J23" s="42"/>
      <c r="K23" s="40" t="str">
        <f t="shared" si="0"/>
        <v/>
      </c>
    </row>
    <row r="24" spans="1:11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 t="s">
        <v>351</v>
      </c>
      <c r="J24" s="42"/>
      <c r="K24" s="40" t="str">
        <f t="shared" si="0"/>
        <v/>
      </c>
    </row>
    <row r="25" spans="1:11" ht="16.5" customHeight="1" x14ac:dyDescent="0.15">
      <c r="A25" s="43">
        <v>23</v>
      </c>
      <c r="B25" s="43" t="s">
        <v>12</v>
      </c>
      <c r="C25" s="76"/>
      <c r="D25" s="41" t="s">
        <v>476</v>
      </c>
      <c r="E25" s="206" t="s">
        <v>480</v>
      </c>
      <c r="F25" s="206" t="s">
        <v>481</v>
      </c>
      <c r="G25" s="41"/>
      <c r="H25" s="41"/>
      <c r="I25" s="84" t="s">
        <v>508</v>
      </c>
      <c r="J25" s="42" t="s">
        <v>394</v>
      </c>
      <c r="K25" s="40" t="str">
        <f t="shared" si="0"/>
        <v>9:50-11:00</v>
      </c>
    </row>
    <row r="26" spans="1:11" ht="16.5" customHeight="1" x14ac:dyDescent="0.15">
      <c r="A26" s="43">
        <v>24</v>
      </c>
      <c r="B26" s="43" t="s">
        <v>6</v>
      </c>
      <c r="C26" s="76"/>
      <c r="D26" s="41" t="s">
        <v>465</v>
      </c>
      <c r="E26" s="206" t="s">
        <v>480</v>
      </c>
      <c r="F26" s="206" t="s">
        <v>481</v>
      </c>
      <c r="G26" s="41"/>
      <c r="H26" s="41"/>
      <c r="I26" s="84" t="s">
        <v>509</v>
      </c>
      <c r="J26" s="42" t="s">
        <v>394</v>
      </c>
      <c r="K26" s="40" t="str">
        <f t="shared" si="0"/>
        <v>9:00-15:00</v>
      </c>
    </row>
    <row r="27" spans="1:11" ht="16.5" customHeight="1" x14ac:dyDescent="0.15">
      <c r="A27" s="43">
        <v>25</v>
      </c>
      <c r="B27" s="43" t="s">
        <v>7</v>
      </c>
      <c r="C27" s="76"/>
      <c r="D27" s="41" t="s">
        <v>477</v>
      </c>
      <c r="E27" s="206" t="s">
        <v>480</v>
      </c>
      <c r="F27" s="206" t="s">
        <v>481</v>
      </c>
      <c r="G27" s="41"/>
      <c r="H27" s="41"/>
      <c r="I27" s="84" t="s">
        <v>508</v>
      </c>
      <c r="J27" s="42" t="s">
        <v>394</v>
      </c>
      <c r="K27" s="40" t="str">
        <f t="shared" si="0"/>
        <v>9:50-11:00</v>
      </c>
    </row>
    <row r="28" spans="1:11" ht="16.5" customHeight="1" x14ac:dyDescent="0.15">
      <c r="A28" s="43">
        <v>26</v>
      </c>
      <c r="B28" s="43" t="s">
        <v>8</v>
      </c>
      <c r="C28" s="76"/>
      <c r="D28" s="41" t="s">
        <v>465</v>
      </c>
      <c r="E28" s="206" t="s">
        <v>480</v>
      </c>
      <c r="F28" s="206" t="s">
        <v>481</v>
      </c>
      <c r="G28" s="41"/>
      <c r="H28" s="41"/>
      <c r="I28" s="84" t="s">
        <v>509</v>
      </c>
      <c r="J28" s="42" t="s">
        <v>394</v>
      </c>
      <c r="K28" s="40" t="str">
        <f t="shared" si="0"/>
        <v>9:00-15:00</v>
      </c>
    </row>
    <row r="29" spans="1:11" ht="16.5" customHeight="1" x14ac:dyDescent="0.15">
      <c r="A29" s="43">
        <v>27</v>
      </c>
      <c r="B29" s="43" t="s">
        <v>9</v>
      </c>
      <c r="C29" s="76"/>
      <c r="D29" s="41" t="s">
        <v>478</v>
      </c>
      <c r="E29" s="206"/>
      <c r="F29" s="206"/>
      <c r="G29" s="41"/>
      <c r="H29" s="41"/>
      <c r="I29" s="85" t="s">
        <v>509</v>
      </c>
      <c r="J29" s="42"/>
      <c r="K29" s="40" t="str">
        <f t="shared" si="0"/>
        <v>9:00-15:00</v>
      </c>
    </row>
    <row r="30" spans="1:11" ht="16.5" customHeight="1" x14ac:dyDescent="0.15">
      <c r="A30" s="43">
        <v>28</v>
      </c>
      <c r="B30" s="43" t="s">
        <v>10</v>
      </c>
      <c r="C30" s="76"/>
      <c r="D30" s="41"/>
      <c r="E30" s="206"/>
      <c r="F30" s="206"/>
      <c r="G30" s="41"/>
      <c r="H30" s="41"/>
      <c r="I30" s="84" t="s">
        <v>351</v>
      </c>
      <c r="J30" s="42"/>
      <c r="K30" s="40" t="str">
        <f t="shared" si="0"/>
        <v/>
      </c>
    </row>
    <row r="31" spans="1:11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 t="s">
        <v>351</v>
      </c>
      <c r="J31" s="44"/>
      <c r="K31" s="40" t="str">
        <f t="shared" si="0"/>
        <v/>
      </c>
    </row>
    <row r="32" spans="1:11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 t="s">
        <v>351</v>
      </c>
      <c r="J32" s="44"/>
      <c r="K32" s="40" t="str">
        <f t="shared" si="0"/>
        <v/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 t="s">
        <v>351</v>
      </c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5" priority="1" operator="equal">
      <formula>"予"</formula>
    </cfRule>
  </conditionalFormatting>
  <dataValidations count="3">
    <dataValidation type="list" allowBlank="1" showInputMessage="1" showErrorMessage="1" sqref="J3:J33" xr:uid="{00000000-0002-0000-0700-000000000000}">
      <formula1>",予"</formula1>
    </dataValidation>
    <dataValidation type="list" allowBlank="1" showInputMessage="1" showErrorMessage="1" sqref="E3:E33" xr:uid="{00000000-0002-0000-0700-000001000000}">
      <formula1>"室内"</formula1>
    </dataValidation>
    <dataValidation type="list" allowBlank="1" showInputMessage="1" showErrorMessage="1" sqref="F3:F33" xr:uid="{00000000-0002-0000-0700-000002000000}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-0.249977111117893"/>
    <pageSetUpPr fitToPage="1"/>
  </sheetPr>
  <dimension ref="A1:M73"/>
  <sheetViews>
    <sheetView zoomScaleNormal="100" workbookViewId="0">
      <pane xSplit="3" ySplit="2" topLeftCell="D10" activePane="bottomRight" state="frozen"/>
      <selection activeCell="D31" sqref="D31:D33"/>
      <selection pane="topRight" activeCell="D31" sqref="D31:D33"/>
      <selection pane="bottomLeft" activeCell="D31" sqref="D31:D33"/>
      <selection pane="bottomRight" activeCell="D23" sqref="D23"/>
    </sheetView>
  </sheetViews>
  <sheetFormatPr defaultRowHeight="13.5" x14ac:dyDescent="0.15"/>
  <cols>
    <col min="1" max="3" width="3.625" style="40" customWidth="1"/>
    <col min="4" max="4" width="37.125" style="40" customWidth="1"/>
    <col min="5" max="6" width="6.625" style="87" customWidth="1"/>
    <col min="7" max="7" width="8.125" style="40" customWidth="1"/>
    <col min="8" max="8" width="14.5" style="40" customWidth="1"/>
    <col min="9" max="9" width="11.625" style="40" customWidth="1"/>
    <col min="10" max="10" width="6.375" style="40" customWidth="1"/>
    <col min="11" max="16384" width="9" style="40"/>
  </cols>
  <sheetData>
    <row r="1" spans="1:11" ht="30" customHeight="1" x14ac:dyDescent="0.15">
      <c r="A1" s="508" t="s">
        <v>446</v>
      </c>
      <c r="B1" s="508"/>
      <c r="C1" s="508"/>
      <c r="D1" s="508"/>
      <c r="E1" s="508"/>
      <c r="F1" s="508"/>
      <c r="G1" s="508"/>
      <c r="H1" s="202" t="s">
        <v>1</v>
      </c>
      <c r="I1" s="509" t="s">
        <v>354</v>
      </c>
      <c r="J1" s="509"/>
    </row>
    <row r="2" spans="1:11" ht="33" customHeight="1" x14ac:dyDescent="0.15">
      <c r="A2" s="327" t="s">
        <v>4</v>
      </c>
      <c r="B2" s="328" t="s">
        <v>5</v>
      </c>
      <c r="C2" s="329"/>
      <c r="D2" s="505" t="s">
        <v>323</v>
      </c>
      <c r="E2" s="506"/>
      <c r="F2" s="507"/>
      <c r="G2" s="330" t="s">
        <v>313</v>
      </c>
      <c r="H2" s="331" t="s">
        <v>314</v>
      </c>
      <c r="I2" s="327" t="s">
        <v>0</v>
      </c>
      <c r="J2" s="327" t="s">
        <v>2</v>
      </c>
    </row>
    <row r="3" spans="1:11" ht="16.5" customHeight="1" x14ac:dyDescent="0.15">
      <c r="A3" s="43">
        <v>1</v>
      </c>
      <c r="B3" s="43" t="s">
        <v>324</v>
      </c>
      <c r="C3" s="76"/>
      <c r="D3" s="41"/>
      <c r="E3" s="206"/>
      <c r="F3" s="206"/>
      <c r="G3" s="41"/>
      <c r="H3" s="41"/>
      <c r="I3" s="85"/>
      <c r="J3" s="44"/>
      <c r="K3" s="40" t="str">
        <f>ASC(I3)</f>
        <v/>
      </c>
    </row>
    <row r="4" spans="1:11" ht="16.5" customHeight="1" x14ac:dyDescent="0.15">
      <c r="A4" s="43">
        <v>2</v>
      </c>
      <c r="B4" s="43" t="s">
        <v>390</v>
      </c>
      <c r="C4" s="76"/>
      <c r="D4" s="41" t="s">
        <v>491</v>
      </c>
      <c r="E4" s="206" t="s">
        <v>480</v>
      </c>
      <c r="F4" s="206"/>
      <c r="G4" s="41"/>
      <c r="H4" s="41"/>
      <c r="I4" s="84" t="s">
        <v>514</v>
      </c>
      <c r="J4" s="42"/>
      <c r="K4" s="40" t="str">
        <f t="shared" ref="K4:K33" si="0">ASC(I4)</f>
        <v>9:00-14:00</v>
      </c>
    </row>
    <row r="5" spans="1:11" ht="16.5" customHeight="1" x14ac:dyDescent="0.15">
      <c r="A5" s="43">
        <v>3</v>
      </c>
      <c r="B5" s="43" t="s">
        <v>6</v>
      </c>
      <c r="C5" s="76"/>
      <c r="D5" s="41" t="s">
        <v>492</v>
      </c>
      <c r="E5" s="206"/>
      <c r="F5" s="206"/>
      <c r="G5" s="41"/>
      <c r="H5" s="41"/>
      <c r="I5" s="84" t="s">
        <v>514</v>
      </c>
      <c r="J5" s="42"/>
      <c r="K5" s="40" t="str">
        <f t="shared" si="0"/>
        <v>9:00-14:00</v>
      </c>
    </row>
    <row r="6" spans="1:11" ht="16.5" customHeight="1" x14ac:dyDescent="0.15">
      <c r="A6" s="43">
        <v>4</v>
      </c>
      <c r="B6" s="43" t="s">
        <v>7</v>
      </c>
      <c r="C6" s="76"/>
      <c r="D6" s="41" t="s">
        <v>517</v>
      </c>
      <c r="E6" s="206" t="s">
        <v>480</v>
      </c>
      <c r="F6" s="206"/>
      <c r="G6" s="41"/>
      <c r="H6" s="41" t="s">
        <v>675</v>
      </c>
      <c r="I6" s="84" t="s">
        <v>514</v>
      </c>
      <c r="J6" s="42" t="s">
        <v>394</v>
      </c>
      <c r="K6" s="40" t="str">
        <f t="shared" si="0"/>
        <v>9:00-14:00</v>
      </c>
    </row>
    <row r="7" spans="1:11" ht="16.5" customHeight="1" x14ac:dyDescent="0.15">
      <c r="A7" s="43">
        <v>5</v>
      </c>
      <c r="B7" s="43" t="s">
        <v>8</v>
      </c>
      <c r="C7" s="76"/>
      <c r="D7" s="41" t="s">
        <v>518</v>
      </c>
      <c r="E7" s="206" t="s">
        <v>480</v>
      </c>
      <c r="F7" s="206"/>
      <c r="G7" s="41"/>
      <c r="H7" s="41" t="s">
        <v>672</v>
      </c>
      <c r="I7" s="84" t="s">
        <v>514</v>
      </c>
      <c r="J7" s="42" t="s">
        <v>394</v>
      </c>
      <c r="K7" s="40" t="str">
        <f t="shared" si="0"/>
        <v>9:00-14:00</v>
      </c>
    </row>
    <row r="8" spans="1:11" ht="16.5" customHeight="1" x14ac:dyDescent="0.15">
      <c r="A8" s="43">
        <v>6</v>
      </c>
      <c r="B8" s="43" t="s">
        <v>9</v>
      </c>
      <c r="C8" s="76"/>
      <c r="D8" s="41" t="s">
        <v>493</v>
      </c>
      <c r="E8" s="206" t="s">
        <v>480</v>
      </c>
      <c r="F8" s="206"/>
      <c r="G8" s="41"/>
      <c r="H8" s="41"/>
      <c r="I8" s="84" t="s">
        <v>514</v>
      </c>
      <c r="J8" s="42"/>
      <c r="K8" s="40" t="str">
        <f t="shared" si="0"/>
        <v>9:00-14:00</v>
      </c>
    </row>
    <row r="9" spans="1:11" ht="16.5" customHeight="1" x14ac:dyDescent="0.15">
      <c r="A9" s="43">
        <v>7</v>
      </c>
      <c r="B9" s="43" t="s">
        <v>10</v>
      </c>
      <c r="C9" s="76"/>
      <c r="D9" s="41" t="s">
        <v>494</v>
      </c>
      <c r="E9" s="206" t="s">
        <v>480</v>
      </c>
      <c r="F9" s="206"/>
      <c r="G9" s="41" t="s">
        <v>576</v>
      </c>
      <c r="H9" s="41"/>
      <c r="I9" s="84" t="s">
        <v>514</v>
      </c>
      <c r="J9" s="42"/>
      <c r="K9" s="40" t="str">
        <f t="shared" si="0"/>
        <v>9:00-14:00</v>
      </c>
    </row>
    <row r="10" spans="1:11" ht="16.5" customHeight="1" x14ac:dyDescent="0.15">
      <c r="A10" s="43">
        <v>8</v>
      </c>
      <c r="B10" s="43" t="s">
        <v>11</v>
      </c>
      <c r="C10" s="76"/>
      <c r="D10" s="41"/>
      <c r="E10" s="206"/>
      <c r="F10" s="206"/>
      <c r="G10" s="41"/>
      <c r="H10" s="41"/>
      <c r="I10" s="85"/>
      <c r="J10" s="42"/>
      <c r="K10" s="40" t="str">
        <f t="shared" si="0"/>
        <v/>
      </c>
    </row>
    <row r="11" spans="1:11" ht="16.5" customHeight="1" x14ac:dyDescent="0.15">
      <c r="A11" s="43">
        <v>9</v>
      </c>
      <c r="B11" s="43" t="s">
        <v>12</v>
      </c>
      <c r="C11" s="76"/>
      <c r="D11" s="41" t="s">
        <v>679</v>
      </c>
      <c r="E11" s="206" t="s">
        <v>480</v>
      </c>
      <c r="F11" s="206"/>
      <c r="G11" s="41"/>
      <c r="H11" s="41"/>
      <c r="I11" s="84" t="s">
        <v>514</v>
      </c>
      <c r="J11" s="42"/>
      <c r="K11" s="40" t="str">
        <f t="shared" si="0"/>
        <v>9:00-14:00</v>
      </c>
    </row>
    <row r="12" spans="1:11" ht="16.5" customHeight="1" x14ac:dyDescent="0.15">
      <c r="A12" s="43">
        <v>10</v>
      </c>
      <c r="B12" s="43" t="s">
        <v>6</v>
      </c>
      <c r="C12" s="76"/>
      <c r="D12" s="41" t="s">
        <v>683</v>
      </c>
      <c r="E12" s="206"/>
      <c r="F12" s="206"/>
      <c r="G12" s="41"/>
      <c r="H12" s="41" t="s">
        <v>691</v>
      </c>
      <c r="I12" s="84" t="s">
        <v>515</v>
      </c>
      <c r="J12" s="42" t="s">
        <v>394</v>
      </c>
      <c r="K12" s="40" t="str">
        <f t="shared" si="0"/>
        <v>10:00-12:30</v>
      </c>
    </row>
    <row r="13" spans="1:11" ht="16.5" customHeight="1" x14ac:dyDescent="0.15">
      <c r="A13" s="43">
        <v>11</v>
      </c>
      <c r="B13" s="43" t="s">
        <v>7</v>
      </c>
      <c r="C13" s="76"/>
      <c r="D13" s="41" t="s">
        <v>682</v>
      </c>
      <c r="E13" s="206"/>
      <c r="F13" s="206"/>
      <c r="G13" s="41" t="s">
        <v>495</v>
      </c>
      <c r="H13" s="41" t="s">
        <v>526</v>
      </c>
      <c r="I13" s="84" t="s">
        <v>644</v>
      </c>
      <c r="J13" s="42" t="s">
        <v>394</v>
      </c>
      <c r="K13" s="40" t="str">
        <f t="shared" si="0"/>
        <v>9:00-11:30</v>
      </c>
    </row>
    <row r="14" spans="1:11" ht="16.5" customHeight="1" x14ac:dyDescent="0.15">
      <c r="A14" s="43">
        <v>12</v>
      </c>
      <c r="B14" s="43" t="s">
        <v>8</v>
      </c>
      <c r="C14" s="76"/>
      <c r="D14" s="41" t="s">
        <v>519</v>
      </c>
      <c r="E14" s="206" t="s">
        <v>480</v>
      </c>
      <c r="F14" s="206"/>
      <c r="G14" s="41"/>
      <c r="H14" s="41" t="s">
        <v>676</v>
      </c>
      <c r="I14" s="84" t="s">
        <v>514</v>
      </c>
      <c r="J14" s="42" t="s">
        <v>394</v>
      </c>
      <c r="K14" s="40" t="str">
        <f t="shared" si="0"/>
        <v>9:00-14:00</v>
      </c>
    </row>
    <row r="15" spans="1:11" ht="16.5" customHeight="1" x14ac:dyDescent="0.15">
      <c r="A15" s="43">
        <v>13</v>
      </c>
      <c r="B15" s="43" t="s">
        <v>9</v>
      </c>
      <c r="C15" s="76"/>
      <c r="D15" s="41" t="s">
        <v>496</v>
      </c>
      <c r="E15" s="206" t="s">
        <v>480</v>
      </c>
      <c r="F15" s="206"/>
      <c r="G15" s="41"/>
      <c r="H15" s="41"/>
      <c r="I15" s="85" t="s">
        <v>514</v>
      </c>
      <c r="J15" s="42"/>
      <c r="K15" s="40" t="str">
        <f t="shared" si="0"/>
        <v>9:00-14:00</v>
      </c>
    </row>
    <row r="16" spans="1:11" ht="16.5" customHeight="1" x14ac:dyDescent="0.15">
      <c r="A16" s="43">
        <v>14</v>
      </c>
      <c r="B16" s="43" t="s">
        <v>10</v>
      </c>
      <c r="C16" s="76"/>
      <c r="D16" s="41" t="s">
        <v>497</v>
      </c>
      <c r="E16" s="206" t="s">
        <v>480</v>
      </c>
      <c r="F16" s="206"/>
      <c r="G16" s="41" t="s">
        <v>576</v>
      </c>
      <c r="H16" s="41"/>
      <c r="I16" s="84" t="s">
        <v>514</v>
      </c>
      <c r="J16" s="42"/>
      <c r="K16" s="40" t="str">
        <f t="shared" si="0"/>
        <v>9:00-14:00</v>
      </c>
    </row>
    <row r="17" spans="1:13" ht="16.5" customHeight="1" x14ac:dyDescent="0.15">
      <c r="A17" s="43">
        <v>15</v>
      </c>
      <c r="B17" s="43" t="s">
        <v>11</v>
      </c>
      <c r="C17" s="76"/>
      <c r="D17" s="41"/>
      <c r="E17" s="206"/>
      <c r="F17" s="206"/>
      <c r="G17" s="41"/>
      <c r="H17" s="41"/>
      <c r="I17" s="85"/>
      <c r="J17" s="42"/>
      <c r="K17" s="40" t="str">
        <f t="shared" si="0"/>
        <v/>
      </c>
    </row>
    <row r="18" spans="1:13" ht="16.5" customHeight="1" x14ac:dyDescent="0.15">
      <c r="A18" s="43">
        <v>16</v>
      </c>
      <c r="B18" s="43" t="s">
        <v>12</v>
      </c>
      <c r="C18" s="76"/>
      <c r="D18" s="41" t="s">
        <v>491</v>
      </c>
      <c r="E18" s="206" t="s">
        <v>480</v>
      </c>
      <c r="F18" s="206"/>
      <c r="G18" s="41"/>
      <c r="H18" s="41"/>
      <c r="I18" s="84" t="s">
        <v>514</v>
      </c>
      <c r="J18" s="42"/>
      <c r="K18" s="40" t="str">
        <f t="shared" si="0"/>
        <v>9:00-14:00</v>
      </c>
    </row>
    <row r="19" spans="1:13" ht="16.5" customHeight="1" x14ac:dyDescent="0.15">
      <c r="A19" s="43">
        <v>17</v>
      </c>
      <c r="B19" s="43" t="s">
        <v>6</v>
      </c>
      <c r="C19" s="76"/>
      <c r="D19" s="41" t="s">
        <v>520</v>
      </c>
      <c r="E19" s="206" t="s">
        <v>480</v>
      </c>
      <c r="F19" s="206"/>
      <c r="G19" s="41"/>
      <c r="H19" s="41" t="s">
        <v>676</v>
      </c>
      <c r="I19" s="84" t="s">
        <v>516</v>
      </c>
      <c r="J19" s="42" t="s">
        <v>394</v>
      </c>
      <c r="K19" s="40" t="str">
        <f t="shared" si="0"/>
        <v>9:00-13:30</v>
      </c>
    </row>
    <row r="20" spans="1:13" ht="16.5" customHeight="1" x14ac:dyDescent="0.15">
      <c r="A20" s="43">
        <v>18</v>
      </c>
      <c r="B20" s="43" t="s">
        <v>7</v>
      </c>
      <c r="C20" s="76"/>
      <c r="D20" s="41" t="s">
        <v>518</v>
      </c>
      <c r="E20" s="206" t="s">
        <v>480</v>
      </c>
      <c r="F20" s="206"/>
      <c r="G20" s="41"/>
      <c r="H20" s="41" t="s">
        <v>673</v>
      </c>
      <c r="I20" s="84" t="s">
        <v>514</v>
      </c>
      <c r="J20" s="42" t="s">
        <v>394</v>
      </c>
      <c r="K20" s="40" t="str">
        <f t="shared" si="0"/>
        <v>9:00-14:00</v>
      </c>
    </row>
    <row r="21" spans="1:13" ht="16.5" customHeight="1" x14ac:dyDescent="0.15">
      <c r="A21" s="43">
        <v>19</v>
      </c>
      <c r="B21" s="43" t="s">
        <v>8</v>
      </c>
      <c r="C21" s="76"/>
      <c r="D21" s="41" t="s">
        <v>498</v>
      </c>
      <c r="E21" s="206"/>
      <c r="F21" s="206"/>
      <c r="G21" s="41"/>
      <c r="H21" s="41"/>
      <c r="I21" s="84" t="s">
        <v>514</v>
      </c>
      <c r="J21" s="42"/>
      <c r="K21" s="40" t="str">
        <f t="shared" si="0"/>
        <v>9:00-14:00</v>
      </c>
    </row>
    <row r="22" spans="1:13" ht="16.5" customHeight="1" x14ac:dyDescent="0.15">
      <c r="A22" s="43">
        <v>20</v>
      </c>
      <c r="B22" s="43" t="s">
        <v>9</v>
      </c>
      <c r="C22" s="76"/>
      <c r="D22" s="41" t="s">
        <v>692</v>
      </c>
      <c r="E22" s="206" t="s">
        <v>480</v>
      </c>
      <c r="F22" s="206"/>
      <c r="G22" s="41" t="s">
        <v>577</v>
      </c>
      <c r="H22" s="41"/>
      <c r="I22" s="84" t="s">
        <v>514</v>
      </c>
      <c r="J22" s="42"/>
      <c r="K22" s="40" t="str">
        <f t="shared" si="0"/>
        <v>9:00-14:00</v>
      </c>
      <c r="M22" s="77"/>
    </row>
    <row r="23" spans="1:13" ht="16.5" customHeight="1" x14ac:dyDescent="0.15">
      <c r="A23" s="43">
        <v>21</v>
      </c>
      <c r="B23" s="43" t="s">
        <v>10</v>
      </c>
      <c r="C23" s="76"/>
      <c r="D23" s="41" t="s">
        <v>521</v>
      </c>
      <c r="E23" s="206" t="s">
        <v>480</v>
      </c>
      <c r="F23" s="206"/>
      <c r="G23" s="41"/>
      <c r="H23" s="41" t="s">
        <v>677</v>
      </c>
      <c r="I23" s="84" t="s">
        <v>514</v>
      </c>
      <c r="J23" s="42" t="s">
        <v>394</v>
      </c>
      <c r="K23" s="40" t="str">
        <f t="shared" si="0"/>
        <v>9:00-14:00</v>
      </c>
    </row>
    <row r="24" spans="1:13" ht="16.5" customHeight="1" x14ac:dyDescent="0.15">
      <c r="A24" s="43">
        <v>22</v>
      </c>
      <c r="B24" s="43" t="s">
        <v>11</v>
      </c>
      <c r="C24" s="76"/>
      <c r="D24" s="41"/>
      <c r="E24" s="206"/>
      <c r="F24" s="206"/>
      <c r="G24" s="41"/>
      <c r="H24" s="41"/>
      <c r="I24" s="85"/>
      <c r="J24" s="42"/>
      <c r="K24" s="40" t="str">
        <f t="shared" si="0"/>
        <v/>
      </c>
    </row>
    <row r="25" spans="1:13" ht="16.5" customHeight="1" x14ac:dyDescent="0.15">
      <c r="A25" s="43">
        <v>23</v>
      </c>
      <c r="B25" s="43" t="s">
        <v>12</v>
      </c>
      <c r="C25" s="76"/>
      <c r="D25" s="41" t="s">
        <v>519</v>
      </c>
      <c r="E25" s="206" t="s">
        <v>480</v>
      </c>
      <c r="F25" s="206"/>
      <c r="G25" s="41"/>
      <c r="H25" s="41" t="s">
        <v>676</v>
      </c>
      <c r="I25" s="84" t="s">
        <v>514</v>
      </c>
      <c r="J25" s="42" t="s">
        <v>394</v>
      </c>
      <c r="K25" s="40" t="str">
        <f t="shared" si="0"/>
        <v>9:00-14:00</v>
      </c>
    </row>
    <row r="26" spans="1:13" ht="16.5" customHeight="1" x14ac:dyDescent="0.15">
      <c r="A26" s="43">
        <v>24</v>
      </c>
      <c r="B26" s="43" t="s">
        <v>6</v>
      </c>
      <c r="C26" s="76"/>
      <c r="D26" s="41" t="s">
        <v>494</v>
      </c>
      <c r="E26" s="206" t="s">
        <v>480</v>
      </c>
      <c r="F26" s="206"/>
      <c r="G26" s="41" t="s">
        <v>577</v>
      </c>
      <c r="H26" s="41"/>
      <c r="I26" s="84" t="s">
        <v>514</v>
      </c>
      <c r="J26" s="42"/>
      <c r="K26" s="40" t="str">
        <f t="shared" si="0"/>
        <v>9:00-14:00</v>
      </c>
    </row>
    <row r="27" spans="1:13" ht="16.5" customHeight="1" x14ac:dyDescent="0.15">
      <c r="A27" s="43">
        <v>25</v>
      </c>
      <c r="B27" s="43" t="s">
        <v>7</v>
      </c>
      <c r="C27" s="76"/>
      <c r="D27" s="41" t="s">
        <v>517</v>
      </c>
      <c r="E27" s="206" t="s">
        <v>480</v>
      </c>
      <c r="F27" s="206"/>
      <c r="G27" s="41"/>
      <c r="H27" s="41" t="s">
        <v>675</v>
      </c>
      <c r="I27" s="84" t="s">
        <v>514</v>
      </c>
      <c r="J27" s="42" t="s">
        <v>394</v>
      </c>
      <c r="K27" s="40" t="str">
        <f t="shared" si="0"/>
        <v>9:00-14:00</v>
      </c>
    </row>
    <row r="28" spans="1:13" ht="16.5" customHeight="1" x14ac:dyDescent="0.15">
      <c r="A28" s="43">
        <v>26</v>
      </c>
      <c r="B28" s="43" t="s">
        <v>8</v>
      </c>
      <c r="C28" s="76"/>
      <c r="D28" s="41" t="s">
        <v>522</v>
      </c>
      <c r="E28" s="206" t="s">
        <v>480</v>
      </c>
      <c r="F28" s="206"/>
      <c r="G28" s="41" t="s">
        <v>499</v>
      </c>
      <c r="H28" s="41" t="s">
        <v>674</v>
      </c>
      <c r="I28" s="84" t="s">
        <v>514</v>
      </c>
      <c r="J28" s="42" t="s">
        <v>394</v>
      </c>
      <c r="K28" s="40" t="str">
        <f t="shared" si="0"/>
        <v>9:00-14:00</v>
      </c>
    </row>
    <row r="29" spans="1:13" ht="16.5" customHeight="1" x14ac:dyDescent="0.15">
      <c r="A29" s="43">
        <v>27</v>
      </c>
      <c r="B29" s="43" t="s">
        <v>9</v>
      </c>
      <c r="C29" s="76"/>
      <c r="D29" s="41" t="s">
        <v>523</v>
      </c>
      <c r="E29" s="206" t="s">
        <v>480</v>
      </c>
      <c r="F29" s="206"/>
      <c r="G29" s="41"/>
      <c r="H29" s="41" t="s">
        <v>676</v>
      </c>
      <c r="I29" s="85" t="s">
        <v>514</v>
      </c>
      <c r="J29" s="42" t="s">
        <v>394</v>
      </c>
      <c r="K29" s="40" t="str">
        <f t="shared" si="0"/>
        <v>9:00-14:00</v>
      </c>
    </row>
    <row r="30" spans="1:13" ht="16.5" customHeight="1" x14ac:dyDescent="0.15">
      <c r="A30" s="43">
        <v>28</v>
      </c>
      <c r="B30" s="43" t="s">
        <v>10</v>
      </c>
      <c r="C30" s="76"/>
      <c r="D30" s="41" t="s">
        <v>491</v>
      </c>
      <c r="E30" s="206" t="s">
        <v>480</v>
      </c>
      <c r="F30" s="206"/>
      <c r="G30" s="41"/>
      <c r="H30" s="41"/>
      <c r="I30" s="84" t="s">
        <v>514</v>
      </c>
      <c r="J30" s="42"/>
      <c r="K30" s="40" t="str">
        <f t="shared" si="0"/>
        <v>9:00-14:00</v>
      </c>
    </row>
    <row r="31" spans="1:13" ht="16.5" customHeight="1" x14ac:dyDescent="0.15">
      <c r="A31" s="43">
        <v>29</v>
      </c>
      <c r="B31" s="43" t="s">
        <v>11</v>
      </c>
      <c r="C31" s="76"/>
      <c r="D31" s="41"/>
      <c r="E31" s="206"/>
      <c r="F31" s="206"/>
      <c r="G31" s="41"/>
      <c r="H31" s="41"/>
      <c r="I31" s="85"/>
      <c r="J31" s="44"/>
      <c r="K31" s="40" t="str">
        <f t="shared" si="0"/>
        <v/>
      </c>
    </row>
    <row r="32" spans="1:13" ht="16.5" customHeight="1" x14ac:dyDescent="0.15">
      <c r="A32" s="43">
        <v>30</v>
      </c>
      <c r="B32" s="43" t="s">
        <v>12</v>
      </c>
      <c r="C32" s="76"/>
      <c r="D32" s="41"/>
      <c r="E32" s="206"/>
      <c r="F32" s="206"/>
      <c r="G32" s="41"/>
      <c r="H32" s="41"/>
      <c r="I32" s="85" t="s">
        <v>645</v>
      </c>
      <c r="J32" s="44"/>
      <c r="K32" s="40" t="str">
        <f t="shared" si="0"/>
        <v>13:00-14:00</v>
      </c>
    </row>
    <row r="33" spans="1:11" ht="16.5" customHeight="1" x14ac:dyDescent="0.15">
      <c r="A33" s="43">
        <v>31</v>
      </c>
      <c r="B33" s="43" t="s">
        <v>6</v>
      </c>
      <c r="C33" s="76"/>
      <c r="D33" s="41"/>
      <c r="E33" s="206"/>
      <c r="F33" s="206"/>
      <c r="G33" s="41"/>
      <c r="H33" s="41"/>
      <c r="I33" s="84"/>
      <c r="J33" s="44"/>
      <c r="K33" s="40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:J33">
    <cfRule type="cellIs" dxfId="4" priority="1" operator="equal">
      <formula>"予"</formula>
    </cfRule>
  </conditionalFormatting>
  <dataValidations count="3">
    <dataValidation type="list" allowBlank="1" showInputMessage="1" showErrorMessage="1" sqref="J3:J33" xr:uid="{00000000-0002-0000-0800-000000000000}">
      <formula1>",予"</formula1>
    </dataValidation>
    <dataValidation type="list" allowBlank="1" showInputMessage="1" showErrorMessage="1" sqref="F3:F33" xr:uid="{00000000-0002-0000-0800-000001000000}">
      <formula1>"園庭"</formula1>
    </dataValidation>
    <dataValidation type="list" allowBlank="1" showInputMessage="1" showErrorMessage="1" sqref="E3:E33" xr:uid="{00000000-0002-0000-0800-000002000000}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14</vt:i4>
      </vt:variant>
    </vt:vector>
  </HeadingPairs>
  <TitlesOfParts>
    <vt:vector size="29" baseType="lpstr">
      <vt:lpstr>原本</vt:lpstr>
      <vt:lpstr>支援センター以外 </vt:lpstr>
      <vt:lpstr>おいでおいで</vt:lpstr>
      <vt:lpstr>すくすくランド</vt:lpstr>
      <vt:lpstr>スマイリィ</vt:lpstr>
      <vt:lpstr>すわっこ</vt:lpstr>
      <vt:lpstr>てとて</vt:lpstr>
      <vt:lpstr>ぱぴぃら</vt:lpstr>
      <vt:lpstr>ぽけっと</vt:lpstr>
      <vt:lpstr>ほっとランド</vt:lpstr>
      <vt:lpstr>せせらぎ</vt:lpstr>
      <vt:lpstr>中央公民館</vt:lpstr>
      <vt:lpstr>センノオト</vt:lpstr>
      <vt:lpstr>五十音順   </vt:lpstr>
      <vt:lpstr>注意点</vt:lpstr>
      <vt:lpstr>おいでおいで!Print_Area</vt:lpstr>
      <vt:lpstr>すくすくランド!Print_Area</vt:lpstr>
      <vt:lpstr>スマイリィ!Print_Area</vt:lpstr>
      <vt:lpstr>すわっこ!Print_Area</vt:lpstr>
      <vt:lpstr>せせらぎ!Print_Area</vt:lpstr>
      <vt:lpstr>センノオト!Print_Area</vt:lpstr>
      <vt:lpstr>てとて!Print_Area</vt:lpstr>
      <vt:lpstr>ぱぴぃら!Print_Area</vt:lpstr>
      <vt:lpstr>ぽけっと!Print_Area</vt:lpstr>
      <vt:lpstr>ほっとランド!Print_Area</vt:lpstr>
      <vt:lpstr>原本!Print_Area</vt:lpstr>
      <vt:lpstr>'五十音順   '!Print_Area</vt:lpstr>
      <vt:lpstr>'支援センター以外 '!Print_Area</vt:lpstr>
      <vt:lpstr>中央公民館!Print_Area</vt:lpstr>
    </vt:vector>
  </TitlesOfParts>
  <Company>薩摩川内市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UT14004</dc:creator>
  <cp:lastModifiedBy>吉永　良二</cp:lastModifiedBy>
  <cp:lastPrinted>2024-11-27T07:21:00Z</cp:lastPrinted>
  <dcterms:created xsi:type="dcterms:W3CDTF">2018-06-01T07:05:21Z</dcterms:created>
  <dcterms:modified xsi:type="dcterms:W3CDTF">2024-11-27T07:21:12Z</dcterms:modified>
</cp:coreProperties>
</file>